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'Лист1'!$A$1:$H$133</definedName>
    <definedName name="Z_2A40CDBF_44A6_43CD_A506_F512BA6675FF_.wvu.PrintArea">'Лист1'!$A$1:$F$133</definedName>
    <definedName name="Z_2A40CDBF_44A6_43CD_A506_F512BA6675FF_.wvu.Rows">#N/A</definedName>
    <definedName name="_xlnm.Print_Area">'Лист1'!$A$1:$H$133</definedName>
  </definedNames>
  <calcPr fullCalcOnLoad="1"/>
</workbook>
</file>

<file path=xl/sharedStrings.xml><?xml version="1.0" encoding="utf-8"?>
<sst xmlns="http://schemas.openxmlformats.org/spreadsheetml/2006/main" count="564" uniqueCount="221">
  <si>
    <t>Приложение № 3</t>
  </si>
  <si>
    <t>к постановлению администрации</t>
  </si>
  <si>
    <t>муниципального образования</t>
  </si>
  <si>
    <t>"Кузоватовский район"</t>
  </si>
  <si>
    <t>От 23.09.2016г.      № 422</t>
  </si>
  <si>
    <t xml:space="preserve">Расходы бюджета муниципального образования Кузоватовское городское поселение </t>
  </si>
  <si>
    <t xml:space="preserve">Кузоватовского района Ульяновской области за 1 полугодие 2016 года по ведомственной структуре муниципального </t>
  </si>
  <si>
    <t>образования Кузоватовское городское поселение</t>
  </si>
  <si>
    <t>(тыс.рублей)</t>
  </si>
  <si>
    <t>Наименование показателя</t>
  </si>
  <si>
    <t>Рз</t>
  </si>
  <si>
    <t>Пр</t>
  </si>
  <si>
    <t>ЦС</t>
  </si>
  <si>
    <t>ВР</t>
  </si>
  <si>
    <t>Уточненная сумма</t>
  </si>
  <si>
    <t>Исполнено</t>
  </si>
  <si>
    <t>% исполнения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</si>
  <si>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</si>
  <si>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</si>
  <si>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</si>
  <si>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</si>
  <si>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</si>
  <si>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межбюджетные трансферты на исполнение переданных полномочий в соответствии с заключенными соглашениями</t>
  </si>
  <si>
    <t>1100010220</t>
  </si>
  <si>
    <t>Иные межбюджетные трансферты</t>
  </si>
  <si>
    <t>540</t>
  </si>
  <si>
    <t>Иные выплаты персоналу, за исключением фонда оплаты труда</t>
  </si>
  <si>
    <t>002 04 00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</si>
  <si>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</si>
  <si>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</si>
  <si>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</si>
  <si>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</si>
  <si>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</si>
  <si>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межбюджетные трансферты бюджетам муниципальных районов из бюджетов сельских поселений</t>
  </si>
  <si>
    <t>797 00 00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</si>
  <si>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</si>
  <si>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</si>
  <si>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1100000000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</si>
  <si>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</si>
  <si>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</si>
  <si>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</si>
  <si>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1100010030</t>
  </si>
  <si>
    <t>Прочая закупка товаров, работ и услуг для обеспечения государственных  (муниципальных) нужд</t>
  </si>
  <si>
    <t>Учреждения по обеспечению хозяйственного обслуживания</t>
  </si>
  <si>
    <t>093 00 00</t>
  </si>
  <si>
    <t>Обеспечение деятельности муниципальных казённых учреждений</t>
  </si>
  <si>
    <t>093 99 00</t>
  </si>
  <si>
    <t>Фонд оплаты труда государственных (муниципальных) органов и взносы по обязательному социальному страхованию</t>
  </si>
  <si>
    <t>111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</si>
  <si>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</si>
  <si>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</si>
  <si>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</si>
  <si>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</si>
  <si>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</si>
  <si>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</si>
  <si>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</si>
  <si>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1100071020</t>
  </si>
  <si>
    <t>121</t>
  </si>
  <si>
    <t>Взносы по обязательному страхованию на выплаты денежного содержания и иные выплаты работникам государственных(муниципальных) органов</t>
  </si>
  <si>
    <t>129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</si>
  <si>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</si>
  <si>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110 7103</t>
  </si>
  <si>
    <t>Прочая закупка товаров, работ и услуг для обеспечения государственных (муниципальных) нужд</t>
  </si>
  <si>
    <t>Национальная оборона</t>
  </si>
  <si>
    <t>02</t>
  </si>
  <si>
    <t>Мобилизационная и вневойсковая подготовка</t>
  </si>
  <si>
    <t>Мероприятия в рамках непрограммных направлений деятельности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</si>
  <si>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</si>
  <si>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1100051180</t>
  </si>
  <si>
    <t>Фонд оплаты труда государственных (муниципальных) органов</t>
  </si>
  <si>
    <t>Взносы по обязательному страхованию на выплаты  денежного содержания и иные выплаты работникам государственных (муниципальных) органов</t>
  </si>
  <si>
    <t>2985118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</si>
  <si>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</si>
  <si>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</si>
  <si>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</si>
  <si>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Учреждения в сфере гражданской защиты и пожарной безопасности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</si>
  <si>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</si>
  <si>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</si>
  <si>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</si>
  <si>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Фонд оплаты труда и страховые взносы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</si>
  <si>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</si>
  <si>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</si>
  <si>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</si>
  <si>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</si>
  <si>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</si>
  <si>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</si>
  <si>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Учреждения в сфере гражданской защиты и пожарной</t>
  </si>
  <si>
    <t>1100010130</t>
  </si>
  <si>
    <t xml:space="preserve">03 </t>
  </si>
  <si>
    <t xml:space="preserve">10 </t>
  </si>
  <si>
    <t>Национальная экономика</t>
  </si>
  <si>
    <t>Дорожное хозяйство (дорожные фонды)</t>
  </si>
  <si>
    <t>Государственные программы Ульяновской области</t>
  </si>
  <si>
    <t>7100000000</t>
  </si>
  <si>
    <t>Субсидии на подготовку документации, строительство, реконструкцию, капитальный ремонт, ремонт и содержание(установку дорожных знаков и нанесение горизонтальной разметки)автомобильных дорог общего пользования местного значения, мостов и иных искусственных дорожных сооружений на них, в том числе на проектирование и строительство (реконструкцию)автомобильных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</si>
  <si>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7100070600</t>
  </si>
  <si>
    <t xml:space="preserve">04 </t>
  </si>
  <si>
    <t>Государственные програмы Российской Федерации</t>
  </si>
  <si>
    <t>7200000000</t>
  </si>
  <si>
    <t>Реализация мероприятий региональных программ в сфере дорожного хозяйства</t>
  </si>
  <si>
    <t>7200054200</t>
  </si>
  <si>
    <t>Муниципальные программы муниципального образования "Кузоватовский район"</t>
  </si>
  <si>
    <t>7300000000</t>
  </si>
  <si>
    <t>Капитальный ремонт автомобильных дорог общего пользования</t>
  </si>
  <si>
    <t>7300080010</t>
  </si>
  <si>
    <t>Содержание автомобильных дорог общего пользования</t>
  </si>
  <si>
    <t>7300080030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</si>
  <si>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</si>
  <si>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</si>
  <si>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</si>
  <si>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1100010170</t>
  </si>
  <si>
    <t>Жилищно-коммунальное хозяйство</t>
  </si>
  <si>
    <t>05</t>
  </si>
  <si>
    <t>Жилищное хозяйство</t>
  </si>
  <si>
    <t>Ремонт многоквартирных домов</t>
  </si>
  <si>
    <t>1100010100</t>
  </si>
  <si>
    <t>1100010101</t>
  </si>
  <si>
    <t>Муниципальная программа "Проведение капитального ремонта многоквартирных домов на территории муниципального образования Кузоватовское городское поселение в 2016 году"</t>
  </si>
  <si>
    <t>8100000000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</si>
  <si>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</si>
  <si>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</si>
  <si>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Благоустройство</t>
  </si>
  <si>
    <t>Муниципальная программы "Развитие благоустройства территорий населённых пунктов муниципального образования Кузоватовское городское поселение на 2016-2020 годы"</t>
  </si>
  <si>
    <t>9600000000</t>
  </si>
  <si>
    <t>Уличное освещение</t>
  </si>
  <si>
    <t>9600081010</t>
  </si>
  <si>
    <t>Строительство и содержание автомобильных дорог,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</si>
  <si>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</si>
  <si>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</si>
  <si>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9600081030</t>
  </si>
  <si>
    <t>Организация и содержание мест захоронения</t>
  </si>
  <si>
    <t>9600081040</t>
  </si>
  <si>
    <t>Прочие мероприятия по благоустройству городских округов и поселений</t>
  </si>
  <si>
    <t>9600081050</t>
  </si>
  <si>
    <t>Другие вопросы в области жилищно-коммунального хозяйства</t>
  </si>
  <si>
    <t>Субсидии на реализацию проектов развития муниципальных образований Ульяновской области, подготовленных на основе местных инициатив граждан</t>
  </si>
  <si>
    <t>1100070420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</si>
  <si>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</si>
  <si>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11000S0420</t>
  </si>
  <si>
    <t>Муниципальная программа "Комплексное развитие систем коммунальной инфраструктуры муниципального образования "Кузоватовское городское поселение на 2011-2020 годы"</t>
  </si>
  <si>
    <t>8400000000</t>
  </si>
  <si>
    <t>Культура, кинематография</t>
  </si>
  <si>
    <t>08</t>
  </si>
  <si>
    <t>Культура</t>
  </si>
  <si>
    <t>1100010221</t>
  </si>
  <si>
    <t>1100010222</t>
  </si>
  <si>
    <t>Пособия, компенсации  и иные социальные выплаты гражданам, кроме публичных нормативных обязательств</t>
  </si>
  <si>
    <t>1100010223</t>
  </si>
  <si>
    <t>321</t>
  </si>
  <si>
    <t>Уплата  прочих налогов, сборов и иных обязательных платежей</t>
  </si>
  <si>
    <t>1100010224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</si>
  <si>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</si>
  <si>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1100010225</t>
  </si>
  <si>
    <t>Выплата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</si>
  <si>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1100010226</t>
  </si>
  <si>
    <t>1100010227</t>
  </si>
  <si>
    <t>1100010228</t>
  </si>
  <si>
    <t>Иные межбюджетные трансферты бюджетам муниципальных районов из бюджетов городских поселений</t>
  </si>
  <si>
    <t>1100010229</t>
  </si>
  <si>
    <t>1100010230</t>
  </si>
  <si>
    <t>Социальная политика</t>
  </si>
  <si>
    <t>Пенсионное обеспечение</t>
  </si>
  <si>
    <t>Доплаты к пенсиям муниципальных служащих</t>
  </si>
  <si>
    <t>1100010180</t>
  </si>
  <si>
    <t>1100010181</t>
  </si>
  <si>
    <t>Иные пенсии, социальные доплаты к пенсиям</t>
  </si>
  <si>
    <t>312</t>
  </si>
  <si>
    <t>Физическая культура и спорт</t>
  </si>
  <si>
    <t>11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</si>
  <si>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</si>
  <si>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</si>
  <si>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1100010190</t>
  </si>
  <si>
    <t>1100010191</t>
  </si>
  <si>
    <t>Итого по бюджету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</si>
  <si>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</si>
  <si>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</si>
  <si>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</si>
  <si>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</si>
  <si>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</si>
  <si>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</si>
  <si>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</si>
  <si>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</si>
  <si>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</si>
  <si>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</si>
  <si>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</si>
  <si>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</si>
  <si>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</si>
  <si>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</si>
  <si>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</si>
  <si>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</si>
  <si>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</si>
  <si>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</si>
  <si>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</si>
  <si>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</si>
  <si>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</si>
  <si>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</si>
  <si>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</si>
  <si>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</si>
  <si>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</si>
  <si>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</si>
  <si>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</si>
  <si>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</si>
  <si>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</si>
  <si>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</si>
  <si>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</si>
  <si>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</si>
  <si>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</si>
  <si>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</si>
  <si>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</si>
  <si>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</si>
  <si>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</si>
  <si>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</si>
  <si>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</si>
  <si>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</si>
  <si>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</si>
  <si>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</si>
  <si>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</si>
  <si>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1400</t>
  </si>
  <si>
    <t>1401</t>
  </si>
  <si>
    <t>1403</t>
  </si>
  <si>
    <t>ВСЕГО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</si>
</sst>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"/>
    <numFmt numFmtId="168" formatCode="0.00"/>
    <numFmt numFmtId="169" formatCode="0.000"/>
    <numFmt numFmtId="170" formatCode="0.000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0" xfId="20" applyNumberFormat="1" applyFont="1" applyBorder="1" applyAlignment="1">
      <alignment horizontal="left" vertical="top" wrapText="1"/>
      <protection/>
    </xf>
    <xf numFmtId="166" fontId="2" fillId="0" borderId="0" xfId="20" applyNumberFormat="1" applyFont="1" applyBorder="1" applyAlignment="1">
      <alignment vertical="top"/>
      <protection/>
    </xf>
    <xf numFmtId="166" fontId="2" fillId="0" borderId="0" xfId="20" applyNumberFormat="1" applyFont="1" applyAlignment="1">
      <alignment vertical="top"/>
      <protection/>
    </xf>
    <xf numFmtId="166" fontId="2" fillId="0" borderId="0" xfId="20" applyNumberFormat="1" applyFont="1" applyBorder="1" applyAlignment="1">
      <alignment vertical="top" wrapText="1"/>
      <protection/>
    </xf>
    <xf numFmtId="166" fontId="2" fillId="0" borderId="0" xfId="20" applyNumberFormat="1" applyFont="1" applyBorder="1" applyAlignment="1">
      <alignment horizontal="center"/>
      <protection/>
    </xf>
    <xf numFmtId="166" fontId="2" fillId="0" borderId="1" xfId="20" applyNumberFormat="1" applyFont="1" applyBorder="1" applyAlignment="1">
      <alignment horizontal="right" vertical="top" wrapText="1"/>
      <protection/>
    </xf>
    <xf numFmtId="166" fontId="2" fillId="0" borderId="2" xfId="20" applyNumberFormat="1" applyFont="1" applyBorder="1" applyAlignment="1">
      <alignment horizontal="center" vertical="top" wrapText="1"/>
      <protection/>
    </xf>
    <xf numFmtId="166" fontId="2" fillId="0" borderId="2" xfId="20" applyNumberFormat="1" applyFont="1" applyBorder="1" applyAlignment="1">
      <alignment horizontal="center" vertical="top"/>
      <protection/>
    </xf>
    <xf numFmtId="164" fontId="2" fillId="2" borderId="2" xfId="20" applyNumberFormat="1" applyFont="1" applyFill="1" applyBorder="1" applyAlignment="1">
      <alignment horizontal="center" vertical="top" wrapText="1"/>
      <protection/>
    </xf>
    <xf numFmtId="164" fontId="2" fillId="0" borderId="2" xfId="20" applyNumberFormat="1" applyFont="1" applyBorder="1" applyAlignment="1">
      <alignment horizontal="center" vertical="top"/>
      <protection/>
    </xf>
    <xf numFmtId="164" fontId="2" fillId="0" borderId="2" xfId="20" applyNumberFormat="1" applyFont="1" applyBorder="1" applyAlignment="1">
      <alignment horizontal="center" vertical="top" wrapText="1"/>
      <protection/>
    </xf>
    <xf numFmtId="166" fontId="3" fillId="0" borderId="2" xfId="20" applyNumberFormat="1" applyFont="1" applyBorder="1" applyAlignment="1">
      <alignment vertical="top" wrapText="1"/>
      <protection/>
    </xf>
    <xf numFmtId="166" fontId="3" fillId="0" borderId="2" xfId="20" applyNumberFormat="1" applyFont="1" applyBorder="1" applyAlignment="1">
      <alignment horizontal="center" vertical="top"/>
      <protection/>
    </xf>
    <xf numFmtId="167" fontId="3" fillId="2" borderId="2" xfId="20" applyNumberFormat="1" applyFont="1" applyFill="1" applyBorder="1" applyAlignment="1">
      <alignment vertical="top"/>
      <protection/>
    </xf>
    <xf numFmtId="167" fontId="3" fillId="0" borderId="2" xfId="20" applyNumberFormat="1" applyFont="1" applyBorder="1" applyAlignment="1">
      <alignment vertical="top"/>
      <protection/>
    </xf>
    <xf numFmtId="167" fontId="4" fillId="0" borderId="2" xfId="20" applyNumberFormat="1" applyFont="1" applyBorder="1" applyAlignment="1">
      <alignment vertical="top"/>
      <protection/>
    </xf>
    <xf numFmtId="164" fontId="4" fillId="0" borderId="0" xfId="20" applyFont="1">
      <alignment/>
      <protection/>
    </xf>
    <xf numFmtId="166" fontId="2" fillId="0" borderId="2" xfId="20" applyNumberFormat="1" applyFont="1" applyBorder="1" applyAlignment="1">
      <alignment vertical="top" wrapText="1"/>
      <protection/>
    </xf>
    <xf numFmtId="167" fontId="2" fillId="2" borderId="2" xfId="20" applyNumberFormat="1" applyFont="1" applyFill="1" applyBorder="1" applyAlignment="1">
      <alignment vertical="top"/>
      <protection/>
    </xf>
    <xf numFmtId="164" fontId="5" fillId="0" borderId="2" xfId="20" applyFont="1" applyBorder="1" applyAlignment="1">
      <alignment horizontal="left" vertical="top" wrapText="1"/>
      <protection/>
    </xf>
    <xf numFmtId="164" fontId="2" fillId="2" borderId="2" xfId="20" applyNumberFormat="1" applyFont="1" applyFill="1" applyBorder="1" applyAlignment="1">
      <alignment vertical="top"/>
      <protection/>
    </xf>
    <xf numFmtId="166" fontId="2" fillId="0" borderId="3" xfId="20" applyNumberFormat="1" applyFont="1" applyBorder="1" applyAlignment="1">
      <alignment horizontal="center" vertical="top"/>
      <protection/>
    </xf>
    <xf numFmtId="164" fontId="2" fillId="2" borderId="3" xfId="20" applyNumberFormat="1" applyFont="1" applyFill="1" applyBorder="1" applyAlignment="1">
      <alignment vertical="top"/>
      <protection/>
    </xf>
    <xf numFmtId="164" fontId="2" fillId="0" borderId="2" xfId="20" applyNumberFormat="1" applyFont="1" applyBorder="1" applyAlignment="1">
      <alignment vertical="top" wrapText="1"/>
      <protection/>
    </xf>
    <xf numFmtId="164" fontId="3" fillId="2" borderId="2" xfId="20" applyNumberFormat="1" applyFont="1" applyFill="1" applyBorder="1" applyAlignment="1">
      <alignment vertical="top"/>
      <protection/>
    </xf>
    <xf numFmtId="168" fontId="2" fillId="0" borderId="2" xfId="20" applyNumberFormat="1" applyFont="1" applyBorder="1" applyAlignment="1">
      <alignment vertical="top" wrapText="1"/>
      <protection/>
    </xf>
    <xf numFmtId="164" fontId="6" fillId="0" borderId="2" xfId="20" applyFont="1" applyBorder="1" applyAlignment="1">
      <alignment horizontal="left" vertical="top" wrapText="1"/>
      <protection/>
    </xf>
    <xf numFmtId="164" fontId="5" fillId="2" borderId="2" xfId="21" applyFont="1" applyFill="1" applyBorder="1" applyAlignment="1">
      <alignment vertical="top" wrapText="1"/>
      <protection/>
    </xf>
    <xf numFmtId="164" fontId="1" fillId="0" borderId="0" xfId="20" applyFont="1">
      <alignment/>
      <protection/>
    </xf>
    <xf numFmtId="167" fontId="2" fillId="3" borderId="2" xfId="20" applyNumberFormat="1" applyFont="1" applyFill="1" applyBorder="1" applyAlignment="1">
      <alignment vertical="top"/>
      <protection/>
    </xf>
    <xf numFmtId="164" fontId="5" fillId="2" borderId="2" xfId="20" applyFont="1" applyFill="1" applyBorder="1" applyAlignment="1">
      <alignment horizontal="left" vertical="top" wrapText="1"/>
      <protection/>
    </xf>
    <xf numFmtId="166" fontId="5" fillId="2" borderId="2" xfId="20" applyNumberFormat="1" applyFont="1" applyFill="1" applyBorder="1" applyAlignment="1">
      <alignment horizontal="center" vertical="top" wrapText="1"/>
      <protection/>
    </xf>
    <xf numFmtId="169" fontId="2" fillId="2" borderId="2" xfId="20" applyNumberFormat="1" applyFont="1" applyFill="1" applyBorder="1" applyAlignment="1">
      <alignment vertical="top"/>
      <protection/>
    </xf>
    <xf numFmtId="164" fontId="7" fillId="0" borderId="0" xfId="20" applyFont="1">
      <alignment/>
      <protection/>
    </xf>
    <xf numFmtId="164" fontId="7" fillId="0" borderId="0" xfId="20" applyFont="1" applyBorder="1" applyAlignment="1">
      <alignment horizontal="center"/>
      <protection/>
    </xf>
    <xf numFmtId="170" fontId="7" fillId="0" borderId="0" xfId="20" applyNumberFormat="1" applyFont="1">
      <alignment/>
      <protection/>
    </xf>
    <xf numFmtId="166" fontId="7" fillId="0" borderId="0" xfId="20" applyNumberFormat="1" applyFont="1" applyBorder="1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  <xf numFmtId="170" fontId="4" fillId="0" borderId="0" xfId="20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50.57421875" style="1" customWidth="1"/>
    <col min="2" max="3" width="6.00390625" style="1" customWidth="1"/>
    <col min="4" max="4" width="12.8515625" style="1" customWidth="1"/>
    <col min="5" max="5" width="7.421875" style="1" customWidth="1"/>
    <col min="6" max="6" width="14.140625" style="1" customWidth="1"/>
    <col min="7" max="7" width="13.421875" style="1" customWidth="1"/>
    <col min="8" max="8" width="13.8515625" style="1" customWidth="1"/>
    <col min="9" max="9" width="14.28125" style="1" customWidth="1"/>
    <col min="10" max="10" width="10.421875" style="1" customWidth="1"/>
    <col min="11" max="16384" width="8.7109375" style="1" customWidth="1"/>
  </cols>
  <sheetData>
    <row r="1" spans="4:8" ht="15" customHeight="1">
      <c r="D1" s="2" t="s">
        <v>0</v>
      </c>
      <c r="E1" s="2"/>
      <c r="F1" s="2"/>
      <c r="G1" s="2"/>
      <c r="H1" s="2"/>
    </row>
    <row r="2" spans="4:9" ht="12.75">
      <c r="D2" s="3" t="s">
        <v>1</v>
      </c>
      <c r="E2" s="3"/>
      <c r="F2" s="3"/>
      <c r="G2" s="3"/>
      <c r="H2" s="3"/>
      <c r="I2" s="4"/>
    </row>
    <row r="3" spans="4:9" ht="15.75" customHeight="1">
      <c r="D3" s="5" t="s">
        <v>2</v>
      </c>
      <c r="E3" s="5"/>
      <c r="F3" s="5"/>
      <c r="G3" s="5"/>
      <c r="H3" s="5"/>
      <c r="I3" s="4"/>
    </row>
    <row r="4" spans="4:9" ht="15.75" customHeight="1">
      <c r="D4" s="5" t="s">
        <v>3</v>
      </c>
      <c r="E4" s="5"/>
      <c r="F4" s="5"/>
      <c r="G4" s="5"/>
      <c r="H4" s="5"/>
      <c r="I4" s="4"/>
    </row>
    <row r="5" spans="4:9" ht="15.75" customHeight="1">
      <c r="D5" s="5" t="s">
        <v>4</v>
      </c>
      <c r="E5" s="5"/>
      <c r="F5" s="5"/>
      <c r="G5" s="5"/>
      <c r="H5" s="5"/>
      <c r="I5" s="4"/>
    </row>
    <row r="6" ht="12.75">
      <c r="D6" s="4"/>
    </row>
    <row r="7" spans="1:8" ht="12.75">
      <c r="A7" s="6" t="s">
        <v>5</v>
      </c>
      <c r="B7" s="6"/>
      <c r="C7" s="6"/>
      <c r="D7" s="6"/>
      <c r="E7" s="6"/>
      <c r="F7" s="6"/>
      <c r="G7" s="6"/>
      <c r="H7" s="6"/>
    </row>
    <row r="8" spans="1:8" ht="12.75">
      <c r="A8" s="6" t="s">
        <v>6</v>
      </c>
      <c r="B8" s="6"/>
      <c r="C8" s="6"/>
      <c r="D8" s="6"/>
      <c r="E8" s="6"/>
      <c r="F8" s="6"/>
      <c r="G8" s="6"/>
      <c r="H8" s="6"/>
    </row>
    <row r="9" spans="1:8" ht="12.75">
      <c r="A9" s="6" t="s">
        <v>7</v>
      </c>
      <c r="B9" s="6"/>
      <c r="C9" s="6"/>
      <c r="D9" s="6"/>
      <c r="E9" s="6"/>
      <c r="F9" s="6"/>
      <c r="G9" s="6"/>
      <c r="H9" s="6"/>
    </row>
    <row r="10" spans="1:8" ht="13.5" customHeight="1">
      <c r="A10" s="7" t="s">
        <v>8</v>
      </c>
      <c r="B10" s="7"/>
      <c r="C10" s="7"/>
      <c r="D10" s="7"/>
      <c r="E10" s="7"/>
      <c r="F10" s="7"/>
      <c r="G10" s="7"/>
      <c r="H10" s="7"/>
    </row>
    <row r="11" spans="1:8" ht="38.25" customHeight="1">
      <c r="A11" s="8" t="s">
        <v>9</v>
      </c>
      <c r="B11" s="9" t="s">
        <v>10</v>
      </c>
      <c r="C11" s="9" t="s">
        <v>11</v>
      </c>
      <c r="D11" s="9" t="s">
        <v>12</v>
      </c>
      <c r="E11" s="9" t="s">
        <v>13</v>
      </c>
      <c r="F11" s="10" t="s">
        <v>14</v>
      </c>
      <c r="G11" s="11" t="s">
        <v>15</v>
      </c>
      <c r="H11" s="12" t="s">
        <v>16</v>
      </c>
    </row>
    <row r="12" spans="1:8" s="18" customFormat="1" ht="12.75">
      <c r="A12" s="13" t="s">
        <v>17</v>
      </c>
      <c r="B12" s="14" t="s">
        <v>18</v>
      </c>
      <c r="C12" s="14" t="s">
        <v>19</v>
      </c>
      <c r="D12" s="14"/>
      <c r="E12" s="14"/>
      <c r="F12" s="15">
        <f>F13+F18+F22+F26</f>
        <v>4506.1</v>
      </c>
      <c r="G12" s="16">
        <f>G13+G18+G22+G26</f>
        <v>789.4</v>
      </c>
      <c r="H12" s="17">
        <f>G12/F12*100</f>
        <v>17.518474956170525</v>
      </c>
    </row>
    <row r="13" spans="1:8" ht="12.75">
      <c r="A13" s="19" t="s">
        <v>20</v>
      </c>
      <c r="B13" s="9" t="s">
        <v>18</v>
      </c>
      <c r="C13" s="9" t="s">
        <v>21</v>
      </c>
      <c r="D13" s="9"/>
      <c r="E13" s="9"/>
      <c r="F13" s="20">
        <f>F14</f>
        <v>10</v>
      </c>
      <c r="G13" s="20">
        <f>G14</f>
        <v>0</v>
      </c>
      <c r="H13" s="17">
        <f>G13/F13*100</f>
        <v>0</v>
      </c>
    </row>
    <row r="14" spans="1:8" ht="12.75">
      <c r="A14" s="21" t="s">
        <v>22</v>
      </c>
      <c r="B14" s="9" t="s">
        <v>18</v>
      </c>
      <c r="C14" s="9" t="s">
        <v>21</v>
      </c>
      <c r="D14" s="9" t="s">
        <v>23</v>
      </c>
      <c r="E14" s="9"/>
      <c r="F14" s="20">
        <f>F15</f>
        <v>10</v>
      </c>
      <c r="G14" s="20">
        <f>G15</f>
        <v>0</v>
      </c>
      <c r="H14" s="17">
        <f>G14/F14*100</f>
        <v>0</v>
      </c>
    </row>
    <row r="15" spans="1:8" ht="12.75">
      <c r="A15" s="21" t="s">
        <v>24</v>
      </c>
      <c r="B15" s="9" t="s">
        <v>18</v>
      </c>
      <c r="C15" s="9" t="s">
        <v>21</v>
      </c>
      <c r="D15" s="9" t="s">
        <v>23</v>
      </c>
      <c r="E15" s="9" t="s">
        <v>25</v>
      </c>
      <c r="F15" s="20">
        <v>10</v>
      </c>
      <c r="G15" s="22"/>
      <c r="H15" s="17">
        <f>G15/F15*100</f>
        <v>0</v>
      </c>
    </row>
    <row r="16" spans="1:8" ht="31.5" customHeight="1" hidden="1">
      <c r="A16" s="19" t="s">
        <v>26</v>
      </c>
      <c r="B16" s="9" t="s">
        <v>18</v>
      </c>
      <c r="C16" s="9" t="s">
        <v>21</v>
      </c>
      <c r="D16" s="9" t="s">
        <v>27</v>
      </c>
      <c r="E16" s="9" t="s">
        <v>28</v>
      </c>
      <c r="F16" s="22"/>
      <c r="G16" s="22"/>
      <c r="H16" s="17" t="e">
        <f>G16/F16*100</f>
        <v>#DIV/0!</v>
      </c>
    </row>
    <row r="17" spans="1:8" ht="32.25" customHeight="1" hidden="1">
      <c r="A17" s="19" t="s">
        <v>29</v>
      </c>
      <c r="B17" s="23" t="s">
        <v>18</v>
      </c>
      <c r="C17" s="23" t="s">
        <v>21</v>
      </c>
      <c r="D17" s="23" t="s">
        <v>27</v>
      </c>
      <c r="E17" s="23" t="s">
        <v>30</v>
      </c>
      <c r="F17" s="24"/>
      <c r="G17" s="24"/>
      <c r="H17" s="17" t="e">
        <f>G17/F17*100</f>
        <v>#DIV/0!</v>
      </c>
    </row>
    <row r="18" spans="1:8" ht="12.75">
      <c r="A18" s="19" t="s">
        <v>31</v>
      </c>
      <c r="B18" s="9" t="s">
        <v>18</v>
      </c>
      <c r="C18" s="9" t="s">
        <v>32</v>
      </c>
      <c r="D18" s="9"/>
      <c r="E18" s="9"/>
      <c r="F18" s="20">
        <f>F19</f>
        <v>4375.1</v>
      </c>
      <c r="G18" s="20">
        <f>G19</f>
        <v>730</v>
      </c>
      <c r="H18" s="17">
        <f>G18/F18*100</f>
        <v>16.685332906676418</v>
      </c>
    </row>
    <row r="19" spans="1:8" ht="48" customHeight="1">
      <c r="A19" s="21" t="s">
        <v>22</v>
      </c>
      <c r="B19" s="9" t="s">
        <v>18</v>
      </c>
      <c r="C19" s="9" t="s">
        <v>32</v>
      </c>
      <c r="D19" s="9" t="s">
        <v>23</v>
      </c>
      <c r="E19" s="9"/>
      <c r="F19" s="20">
        <f>F21</f>
        <v>4375.1</v>
      </c>
      <c r="G19" s="20">
        <f>G21</f>
        <v>730</v>
      </c>
      <c r="H19" s="17">
        <f>G19/F19*100</f>
        <v>16.685332906676418</v>
      </c>
    </row>
    <row r="20" spans="1:8" ht="50.25" customHeight="1" hidden="1">
      <c r="A20" s="21" t="s">
        <v>33</v>
      </c>
      <c r="B20" s="9" t="s">
        <v>18</v>
      </c>
      <c r="C20" s="9" t="s">
        <v>32</v>
      </c>
      <c r="D20" s="9" t="s">
        <v>34</v>
      </c>
      <c r="E20" s="9"/>
      <c r="F20" s="20"/>
      <c r="G20" s="20"/>
      <c r="H20" s="17" t="e">
        <f>G20/F20*100</f>
        <v>#DIV/0!</v>
      </c>
    </row>
    <row r="21" spans="1:8" ht="16.5" customHeight="1">
      <c r="A21" s="21" t="s">
        <v>24</v>
      </c>
      <c r="B21" s="9" t="s">
        <v>18</v>
      </c>
      <c r="C21" s="9" t="s">
        <v>32</v>
      </c>
      <c r="D21" s="9" t="s">
        <v>23</v>
      </c>
      <c r="E21" s="9" t="s">
        <v>25</v>
      </c>
      <c r="F21" s="20">
        <v>4375.1</v>
      </c>
      <c r="G21" s="20">
        <v>730</v>
      </c>
      <c r="H21" s="17">
        <f>G21/F21*100</f>
        <v>16.685332906676418</v>
      </c>
    </row>
    <row r="22" spans="1:8" ht="47.25" customHeight="1">
      <c r="A22" s="19" t="s">
        <v>35</v>
      </c>
      <c r="B22" s="9" t="s">
        <v>18</v>
      </c>
      <c r="C22" s="9" t="s">
        <v>36</v>
      </c>
      <c r="D22" s="9"/>
      <c r="E22" s="9"/>
      <c r="F22" s="20">
        <f>F23</f>
        <v>40</v>
      </c>
      <c r="G22" s="22">
        <f>G23</f>
        <v>0</v>
      </c>
      <c r="H22" s="17">
        <f>G22/F22*100</f>
        <v>0</v>
      </c>
    </row>
    <row r="23" spans="1:8" ht="12.75">
      <c r="A23" s="21" t="s">
        <v>33</v>
      </c>
      <c r="B23" s="9" t="s">
        <v>18</v>
      </c>
      <c r="C23" s="9" t="s">
        <v>36</v>
      </c>
      <c r="D23" s="9" t="s">
        <v>37</v>
      </c>
      <c r="E23" s="9"/>
      <c r="F23" s="20">
        <f>F24</f>
        <v>40</v>
      </c>
      <c r="G23" s="20">
        <f>G24</f>
        <v>0</v>
      </c>
      <c r="H23" s="17">
        <f>G23/F23*100</f>
        <v>0</v>
      </c>
    </row>
    <row r="24" spans="1:8" ht="45.75" customHeight="1">
      <c r="A24" s="21" t="s">
        <v>22</v>
      </c>
      <c r="B24" s="9" t="s">
        <v>18</v>
      </c>
      <c r="C24" s="9" t="s">
        <v>36</v>
      </c>
      <c r="D24" s="9" t="s">
        <v>23</v>
      </c>
      <c r="E24" s="9"/>
      <c r="F24" s="20">
        <f>F25</f>
        <v>40</v>
      </c>
      <c r="G24" s="20">
        <f>G25</f>
        <v>0</v>
      </c>
      <c r="H24" s="17">
        <f>G24/F24*100</f>
        <v>0</v>
      </c>
    </row>
    <row r="25" spans="1:8" ht="12.75">
      <c r="A25" s="21" t="s">
        <v>24</v>
      </c>
      <c r="B25" s="9" t="s">
        <v>18</v>
      </c>
      <c r="C25" s="9" t="s">
        <v>36</v>
      </c>
      <c r="D25" s="9" t="s">
        <v>23</v>
      </c>
      <c r="E25" s="9" t="s">
        <v>25</v>
      </c>
      <c r="F25" s="20">
        <v>40</v>
      </c>
      <c r="G25" s="22">
        <v>0</v>
      </c>
      <c r="H25" s="17">
        <f>G25/F25*100</f>
        <v>0</v>
      </c>
    </row>
    <row r="26" spans="1:8" ht="12.75">
      <c r="A26" s="19" t="s">
        <v>38</v>
      </c>
      <c r="B26" s="9" t="s">
        <v>18</v>
      </c>
      <c r="C26" s="9" t="s">
        <v>39</v>
      </c>
      <c r="D26" s="9"/>
      <c r="E26" s="9"/>
      <c r="F26" s="20">
        <f>F27+F36</f>
        <v>81</v>
      </c>
      <c r="G26" s="20">
        <f>G27+G36</f>
        <v>59.4</v>
      </c>
      <c r="H26" s="17">
        <f>G26/F26*100</f>
        <v>73.33333333333333</v>
      </c>
    </row>
    <row r="27" spans="1:8" ht="51.75" customHeight="1">
      <c r="A27" s="19" t="s">
        <v>40</v>
      </c>
      <c r="B27" s="9" t="s">
        <v>18</v>
      </c>
      <c r="C27" s="9" t="s">
        <v>39</v>
      </c>
      <c r="D27" s="9" t="s">
        <v>41</v>
      </c>
      <c r="E27" s="9"/>
      <c r="F27" s="20">
        <f>F28</f>
        <v>80.4</v>
      </c>
      <c r="G27" s="20">
        <f>G28</f>
        <v>59.4</v>
      </c>
      <c r="H27" s="17">
        <f>G27/F27*100</f>
        <v>73.88059701492537</v>
      </c>
    </row>
    <row r="28" spans="1:8" ht="47.25" customHeight="1">
      <c r="A28" s="19" t="s">
        <v>42</v>
      </c>
      <c r="B28" s="9" t="s">
        <v>18</v>
      </c>
      <c r="C28" s="9" t="s">
        <v>39</v>
      </c>
      <c r="D28" s="9" t="s">
        <v>41</v>
      </c>
      <c r="E28" s="9" t="s">
        <v>30</v>
      </c>
      <c r="F28" s="20">
        <v>80.4</v>
      </c>
      <c r="G28" s="20">
        <v>59.4</v>
      </c>
      <c r="H28" s="17">
        <f>G28/F28*100</f>
        <v>73.88059701492537</v>
      </c>
    </row>
    <row r="29" spans="1:8" ht="12.75" hidden="1">
      <c r="A29" s="19" t="s">
        <v>43</v>
      </c>
      <c r="B29" s="9" t="s">
        <v>18</v>
      </c>
      <c r="C29" s="9" t="s">
        <v>39</v>
      </c>
      <c r="D29" s="9" t="s">
        <v>44</v>
      </c>
      <c r="E29" s="9"/>
      <c r="F29" s="20">
        <f>F30</f>
        <v>0</v>
      </c>
      <c r="G29" s="20">
        <f>G30</f>
        <v>0</v>
      </c>
      <c r="H29" s="17" t="e">
        <f>G29/F29*100</f>
        <v>#DIV/0!</v>
      </c>
    </row>
    <row r="30" spans="1:8" ht="12.75" hidden="1">
      <c r="A30" s="19" t="s">
        <v>45</v>
      </c>
      <c r="B30" s="9" t="s">
        <v>18</v>
      </c>
      <c r="C30" s="9" t="s">
        <v>39</v>
      </c>
      <c r="D30" s="9" t="s">
        <v>46</v>
      </c>
      <c r="E30" s="9"/>
      <c r="F30" s="20">
        <f>SUM(F31:F35)</f>
        <v>0</v>
      </c>
      <c r="G30" s="20">
        <f>SUM(G31:G35)</f>
        <v>0</v>
      </c>
      <c r="H30" s="17" t="e">
        <f>G30/F30*100</f>
        <v>#DIV/0!</v>
      </c>
    </row>
    <row r="31" spans="1:8" ht="12.75" hidden="1">
      <c r="A31" s="19" t="s">
        <v>47</v>
      </c>
      <c r="B31" s="9" t="s">
        <v>18</v>
      </c>
      <c r="C31" s="9" t="s">
        <v>39</v>
      </c>
      <c r="D31" s="9" t="s">
        <v>46</v>
      </c>
      <c r="E31" s="9" t="s">
        <v>48</v>
      </c>
      <c r="F31" s="22"/>
      <c r="G31" s="20"/>
      <c r="H31" s="17" t="e">
        <f>G31/F31*100</f>
        <v>#DIV/0!</v>
      </c>
    </row>
    <row r="32" spans="1:8" ht="12.75" hidden="1">
      <c r="A32" s="19" t="s">
        <v>49</v>
      </c>
      <c r="B32" s="9" t="s">
        <v>18</v>
      </c>
      <c r="C32" s="9" t="s">
        <v>39</v>
      </c>
      <c r="D32" s="9" t="s">
        <v>46</v>
      </c>
      <c r="E32" s="9" t="s">
        <v>50</v>
      </c>
      <c r="F32" s="22"/>
      <c r="G32" s="22"/>
      <c r="H32" s="17" t="e">
        <f>G32/F32*100</f>
        <v>#DIV/0!</v>
      </c>
    </row>
    <row r="33" spans="1:8" ht="12.75" hidden="1">
      <c r="A33" s="19" t="s">
        <v>42</v>
      </c>
      <c r="B33" s="9" t="s">
        <v>18</v>
      </c>
      <c r="C33" s="9" t="s">
        <v>39</v>
      </c>
      <c r="D33" s="9" t="s">
        <v>46</v>
      </c>
      <c r="E33" s="9" t="s">
        <v>30</v>
      </c>
      <c r="F33" s="22"/>
      <c r="G33" s="22"/>
      <c r="H33" s="17" t="e">
        <f>G33/F33*100</f>
        <v>#DIV/0!</v>
      </c>
    </row>
    <row r="34" spans="1:8" ht="12.75" hidden="1">
      <c r="A34" s="19" t="s">
        <v>51</v>
      </c>
      <c r="B34" s="9" t="s">
        <v>18</v>
      </c>
      <c r="C34" s="9" t="s">
        <v>39</v>
      </c>
      <c r="D34" s="9" t="s">
        <v>46</v>
      </c>
      <c r="E34" s="9" t="s">
        <v>52</v>
      </c>
      <c r="F34" s="20"/>
      <c r="G34" s="22"/>
      <c r="H34" s="17" t="e">
        <f>G34/F34*100</f>
        <v>#DIV/0!</v>
      </c>
    </row>
    <row r="35" spans="1:8" ht="12.75" hidden="1">
      <c r="A35" s="19" t="s">
        <v>53</v>
      </c>
      <c r="B35" s="9" t="s">
        <v>18</v>
      </c>
      <c r="C35" s="9" t="s">
        <v>39</v>
      </c>
      <c r="D35" s="9" t="s">
        <v>46</v>
      </c>
      <c r="E35" s="9" t="s">
        <v>54</v>
      </c>
      <c r="F35" s="20"/>
      <c r="G35" s="20"/>
      <c r="H35" s="17" t="e">
        <f>G35/F35*100</f>
        <v>#DIV/0!</v>
      </c>
    </row>
    <row r="36" spans="1:8" ht="129.75" customHeight="1">
      <c r="A36" s="25" t="s">
        <v>55</v>
      </c>
      <c r="B36" s="9" t="s">
        <v>18</v>
      </c>
      <c r="C36" s="9" t="s">
        <v>39</v>
      </c>
      <c r="D36" s="9" t="s">
        <v>56</v>
      </c>
      <c r="E36" s="9"/>
      <c r="F36" s="20">
        <f>F37+F38</f>
        <v>0.6000000000000001</v>
      </c>
      <c r="G36" s="20">
        <f>G37+G38</f>
        <v>0</v>
      </c>
      <c r="H36" s="17">
        <f>G36/F36*100</f>
        <v>0</v>
      </c>
    </row>
    <row r="37" spans="1:8" ht="12.75">
      <c r="A37" s="19" t="s">
        <v>47</v>
      </c>
      <c r="B37" s="9" t="s">
        <v>18</v>
      </c>
      <c r="C37" s="9" t="s">
        <v>39</v>
      </c>
      <c r="D37" s="9" t="s">
        <v>56</v>
      </c>
      <c r="E37" s="9" t="s">
        <v>57</v>
      </c>
      <c r="F37" s="20">
        <v>0.4</v>
      </c>
      <c r="G37" s="20">
        <v>0</v>
      </c>
      <c r="H37" s="17">
        <f>G37/F37*100</f>
        <v>0</v>
      </c>
    </row>
    <row r="38" spans="1:8" ht="12.75">
      <c r="A38" s="19" t="s">
        <v>58</v>
      </c>
      <c r="B38" s="9" t="s">
        <v>18</v>
      </c>
      <c r="C38" s="9" t="s">
        <v>39</v>
      </c>
      <c r="D38" s="9" t="s">
        <v>56</v>
      </c>
      <c r="E38" s="9" t="s">
        <v>59</v>
      </c>
      <c r="F38" s="20">
        <v>0.2</v>
      </c>
      <c r="G38" s="20">
        <v>0</v>
      </c>
      <c r="H38" s="17">
        <f>G38/F38*100</f>
        <v>0</v>
      </c>
    </row>
    <row r="39" spans="1:8" ht="12.75" hidden="1">
      <c r="A39" s="19" t="s">
        <v>60</v>
      </c>
      <c r="B39" s="9" t="s">
        <v>18</v>
      </c>
      <c r="C39" s="9" t="s">
        <v>39</v>
      </c>
      <c r="D39" s="9" t="s">
        <v>61</v>
      </c>
      <c r="E39" s="9"/>
      <c r="F39" s="20">
        <f>F40</f>
        <v>0</v>
      </c>
      <c r="G39" s="20">
        <f>G40</f>
        <v>0</v>
      </c>
      <c r="H39" s="17" t="e">
        <f>G39/F39*100</f>
        <v>#DIV/0!</v>
      </c>
    </row>
    <row r="40" spans="1:8" ht="12.75" hidden="1">
      <c r="A40" s="21" t="s">
        <v>62</v>
      </c>
      <c r="B40" s="9" t="s">
        <v>18</v>
      </c>
      <c r="C40" s="9" t="s">
        <v>39</v>
      </c>
      <c r="D40" s="9" t="s">
        <v>61</v>
      </c>
      <c r="E40" s="9" t="s">
        <v>30</v>
      </c>
      <c r="F40" s="20"/>
      <c r="G40" s="20"/>
      <c r="H40" s="17" t="e">
        <f>G40/F40*100</f>
        <v>#DIV/0!</v>
      </c>
    </row>
    <row r="41" spans="1:8" s="18" customFormat="1" ht="12.75">
      <c r="A41" s="13" t="s">
        <v>63</v>
      </c>
      <c r="B41" s="14" t="s">
        <v>64</v>
      </c>
      <c r="C41" s="14"/>
      <c r="D41" s="14"/>
      <c r="E41" s="14"/>
      <c r="F41" s="26">
        <f>F42</f>
        <v>170.4</v>
      </c>
      <c r="G41" s="15">
        <f>G42</f>
        <v>69.2</v>
      </c>
      <c r="H41" s="17">
        <f>G41/F41*100</f>
        <v>40.61032863849765</v>
      </c>
    </row>
    <row r="42" spans="1:8" ht="12.75">
      <c r="A42" s="19" t="s">
        <v>65</v>
      </c>
      <c r="B42" s="9" t="s">
        <v>64</v>
      </c>
      <c r="C42" s="9" t="s">
        <v>21</v>
      </c>
      <c r="D42" s="9"/>
      <c r="E42" s="9"/>
      <c r="F42" s="22">
        <f>F43</f>
        <v>170.4</v>
      </c>
      <c r="G42" s="20">
        <f>G43</f>
        <v>69.2</v>
      </c>
      <c r="H42" s="17">
        <f>G42/F42*100</f>
        <v>40.61032863849765</v>
      </c>
    </row>
    <row r="43" spans="1:8" ht="12.75">
      <c r="A43" s="27" t="s">
        <v>66</v>
      </c>
      <c r="B43" s="9" t="s">
        <v>64</v>
      </c>
      <c r="C43" s="9" t="s">
        <v>21</v>
      </c>
      <c r="D43" s="9" t="s">
        <v>37</v>
      </c>
      <c r="E43" s="9"/>
      <c r="F43" s="22">
        <f>F44</f>
        <v>170.4</v>
      </c>
      <c r="G43" s="20">
        <f>G44</f>
        <v>69.2</v>
      </c>
      <c r="H43" s="17">
        <f>G43/F43*100</f>
        <v>40.61032863849765</v>
      </c>
    </row>
    <row r="44" spans="1:8" ht="64.5" customHeight="1">
      <c r="A44" s="21" t="s">
        <v>67</v>
      </c>
      <c r="B44" s="9" t="s">
        <v>64</v>
      </c>
      <c r="C44" s="9" t="s">
        <v>21</v>
      </c>
      <c r="D44" s="9" t="s">
        <v>68</v>
      </c>
      <c r="E44" s="9"/>
      <c r="F44" s="22">
        <f>SUM(F45:F47)</f>
        <v>170.4</v>
      </c>
      <c r="G44" s="20">
        <f>SUM(G45:G47)</f>
        <v>69.2</v>
      </c>
      <c r="H44" s="17">
        <f>G44/F44*100</f>
        <v>40.61032863849765</v>
      </c>
    </row>
    <row r="45" spans="1:8" ht="12.75">
      <c r="A45" s="21" t="s">
        <v>69</v>
      </c>
      <c r="B45" s="9" t="s">
        <v>64</v>
      </c>
      <c r="C45" s="9" t="s">
        <v>21</v>
      </c>
      <c r="D45" s="9" t="s">
        <v>68</v>
      </c>
      <c r="E45" s="9" t="s">
        <v>57</v>
      </c>
      <c r="F45" s="22">
        <v>109.8</v>
      </c>
      <c r="G45" s="20">
        <v>53.2</v>
      </c>
      <c r="H45" s="17">
        <f>G45/F45*100</f>
        <v>48.45173041894354</v>
      </c>
    </row>
    <row r="46" spans="1:8" ht="66" customHeight="1">
      <c r="A46" s="19" t="s">
        <v>70</v>
      </c>
      <c r="B46" s="9" t="s">
        <v>64</v>
      </c>
      <c r="C46" s="9" t="s">
        <v>21</v>
      </c>
      <c r="D46" s="9" t="s">
        <v>68</v>
      </c>
      <c r="E46" s="9" t="s">
        <v>59</v>
      </c>
      <c r="F46" s="22">
        <v>60.6</v>
      </c>
      <c r="G46" s="22">
        <v>16</v>
      </c>
      <c r="H46" s="17">
        <f>G46/F46*100</f>
        <v>26.4026402640264</v>
      </c>
    </row>
    <row r="47" spans="1:8" ht="48" customHeight="1" hidden="1">
      <c r="A47" s="21" t="s">
        <v>62</v>
      </c>
      <c r="B47" s="9" t="s">
        <v>64</v>
      </c>
      <c r="C47" s="9" t="s">
        <v>21</v>
      </c>
      <c r="D47" s="9" t="s">
        <v>71</v>
      </c>
      <c r="E47" s="9" t="s">
        <v>30</v>
      </c>
      <c r="F47" s="22"/>
      <c r="G47" s="22"/>
      <c r="H47" s="17" t="e">
        <f>G47/F47*100</f>
        <v>#DIV/0!</v>
      </c>
    </row>
    <row r="48" spans="1:8" s="18" customFormat="1" ht="12.75" hidden="1">
      <c r="A48" s="13" t="s">
        <v>72</v>
      </c>
      <c r="B48" s="14" t="s">
        <v>21</v>
      </c>
      <c r="C48" s="14"/>
      <c r="D48" s="14"/>
      <c r="E48" s="14"/>
      <c r="F48" s="15">
        <f>F49+F59</f>
        <v>0</v>
      </c>
      <c r="G48" s="15">
        <f>G49+G59</f>
        <v>0</v>
      </c>
      <c r="H48" s="17" t="e">
        <f>G48/F48*100</f>
        <v>#DIV/0!</v>
      </c>
    </row>
    <row r="49" spans="1:8" ht="12.75" hidden="1">
      <c r="A49" s="19" t="s">
        <v>73</v>
      </c>
      <c r="B49" s="9" t="s">
        <v>21</v>
      </c>
      <c r="C49" s="9" t="s">
        <v>74</v>
      </c>
      <c r="D49" s="9"/>
      <c r="E49" s="9"/>
      <c r="F49" s="20">
        <f>F53+F57</f>
        <v>0</v>
      </c>
      <c r="G49" s="20">
        <f>G53+G57</f>
        <v>0</v>
      </c>
      <c r="H49" s="17" t="e">
        <f>G49/F49*100</f>
        <v>#DIV/0!</v>
      </c>
    </row>
    <row r="50" spans="1:8" ht="31.5" customHeight="1" hidden="1">
      <c r="A50" s="19" t="s">
        <v>75</v>
      </c>
      <c r="B50" s="9" t="s">
        <v>21</v>
      </c>
      <c r="C50" s="9" t="s">
        <v>74</v>
      </c>
      <c r="D50" s="9" t="s">
        <v>76</v>
      </c>
      <c r="E50" s="9"/>
      <c r="F50" s="20"/>
      <c r="G50" s="20"/>
      <c r="H50" s="17" t="e">
        <f>G50/F50*100</f>
        <v>#DIV/0!</v>
      </c>
    </row>
    <row r="51" spans="1:8" ht="47.25" customHeight="1" hidden="1">
      <c r="A51" s="19" t="s">
        <v>77</v>
      </c>
      <c r="B51" s="9" t="s">
        <v>21</v>
      </c>
      <c r="C51" s="9" t="s">
        <v>74</v>
      </c>
      <c r="D51" s="9" t="s">
        <v>78</v>
      </c>
      <c r="E51" s="9"/>
      <c r="F51" s="20"/>
      <c r="G51" s="20"/>
      <c r="H51" s="17" t="e">
        <f>G51/F51*100</f>
        <v>#DIV/0!</v>
      </c>
    </row>
    <row r="52" spans="1:8" ht="15.75" customHeight="1" hidden="1">
      <c r="A52" s="19" t="s">
        <v>79</v>
      </c>
      <c r="B52" s="9" t="s">
        <v>21</v>
      </c>
      <c r="C52" s="9" t="s">
        <v>74</v>
      </c>
      <c r="D52" s="9" t="s">
        <v>78</v>
      </c>
      <c r="E52" s="9" t="s">
        <v>48</v>
      </c>
      <c r="F52" s="20"/>
      <c r="G52" s="20"/>
      <c r="H52" s="17" t="e">
        <f>G52/F52*100</f>
        <v>#DIV/0!</v>
      </c>
    </row>
    <row r="53" spans="1:8" ht="12.75" hidden="1">
      <c r="A53" s="19" t="s">
        <v>80</v>
      </c>
      <c r="B53" s="9" t="s">
        <v>21</v>
      </c>
      <c r="C53" s="9" t="s">
        <v>74</v>
      </c>
      <c r="D53" s="9" t="s">
        <v>81</v>
      </c>
      <c r="E53" s="9"/>
      <c r="F53" s="20">
        <f>F54</f>
        <v>0</v>
      </c>
      <c r="G53" s="20">
        <f>G54</f>
        <v>0</v>
      </c>
      <c r="H53" s="17" t="e">
        <f>G53/F53*100</f>
        <v>#DIV/0!</v>
      </c>
    </row>
    <row r="54" spans="1:8" ht="12.75" hidden="1">
      <c r="A54" s="19" t="s">
        <v>82</v>
      </c>
      <c r="B54" s="9" t="s">
        <v>21</v>
      </c>
      <c r="C54" s="9" t="s">
        <v>74</v>
      </c>
      <c r="D54" s="9" t="s">
        <v>83</v>
      </c>
      <c r="E54" s="9"/>
      <c r="F54" s="20">
        <f>F55</f>
        <v>0</v>
      </c>
      <c r="G54" s="20">
        <f>G55</f>
        <v>0</v>
      </c>
      <c r="H54" s="17" t="e">
        <f>G54/F54*100</f>
        <v>#DIV/0!</v>
      </c>
    </row>
    <row r="55" spans="1:8" ht="12.75" hidden="1">
      <c r="A55" s="21" t="s">
        <v>62</v>
      </c>
      <c r="B55" s="9" t="s">
        <v>21</v>
      </c>
      <c r="C55" s="9" t="s">
        <v>74</v>
      </c>
      <c r="D55" s="9" t="s">
        <v>83</v>
      </c>
      <c r="E55" s="9" t="s">
        <v>30</v>
      </c>
      <c r="F55" s="20"/>
      <c r="G55" s="20"/>
      <c r="H55" s="17" t="e">
        <f>G55/F55*100</f>
        <v>#DIV/0!</v>
      </c>
    </row>
    <row r="56" spans="1:8" ht="31.5" customHeight="1" hidden="1">
      <c r="A56" s="19" t="s">
        <v>29</v>
      </c>
      <c r="B56" s="9" t="s">
        <v>21</v>
      </c>
      <c r="C56" s="9" t="s">
        <v>74</v>
      </c>
      <c r="D56" s="9" t="s">
        <v>83</v>
      </c>
      <c r="E56" s="9" t="s">
        <v>30</v>
      </c>
      <c r="F56" s="22"/>
      <c r="G56" s="22"/>
      <c r="H56" s="17" t="e">
        <f>G56/F56*100</f>
        <v>#DIV/0!</v>
      </c>
    </row>
    <row r="57" spans="1:8" ht="48.75" customHeight="1" hidden="1">
      <c r="A57" s="21" t="s">
        <v>33</v>
      </c>
      <c r="B57" s="9" t="s">
        <v>21</v>
      </c>
      <c r="C57" s="9" t="s">
        <v>74</v>
      </c>
      <c r="D57" s="9" t="s">
        <v>34</v>
      </c>
      <c r="E57" s="9"/>
      <c r="F57" s="20">
        <f>F58</f>
        <v>0</v>
      </c>
      <c r="G57" s="22"/>
      <c r="H57" s="17" t="e">
        <f>G57/F57*100</f>
        <v>#DIV/0!</v>
      </c>
    </row>
    <row r="58" spans="1:8" ht="15" customHeight="1" hidden="1">
      <c r="A58" s="21" t="s">
        <v>24</v>
      </c>
      <c r="B58" s="9" t="s">
        <v>21</v>
      </c>
      <c r="C58" s="9" t="s">
        <v>74</v>
      </c>
      <c r="D58" s="9" t="s">
        <v>34</v>
      </c>
      <c r="E58" s="9" t="s">
        <v>25</v>
      </c>
      <c r="F58" s="20"/>
      <c r="G58" s="22"/>
      <c r="H58" s="17" t="e">
        <f>G58/F58*100</f>
        <v>#DIV/0!</v>
      </c>
    </row>
    <row r="59" spans="1:8" ht="12.75" hidden="1">
      <c r="A59" s="21" t="s">
        <v>84</v>
      </c>
      <c r="B59" s="9" t="s">
        <v>21</v>
      </c>
      <c r="C59" s="9" t="s">
        <v>85</v>
      </c>
      <c r="D59" s="9"/>
      <c r="E59" s="9"/>
      <c r="F59" s="20">
        <f>F60</f>
        <v>0</v>
      </c>
      <c r="G59" s="22">
        <f>G60</f>
        <v>0</v>
      </c>
      <c r="H59" s="17" t="e">
        <f>G59/F59*100</f>
        <v>#DIV/0!</v>
      </c>
    </row>
    <row r="60" spans="1:8" ht="36.75" customHeight="1" hidden="1">
      <c r="A60" s="21" t="s">
        <v>86</v>
      </c>
      <c r="B60" s="9" t="s">
        <v>21</v>
      </c>
      <c r="C60" s="9" t="s">
        <v>85</v>
      </c>
      <c r="D60" s="9" t="s">
        <v>76</v>
      </c>
      <c r="E60" s="9"/>
      <c r="F60" s="20">
        <f>F61</f>
        <v>0</v>
      </c>
      <c r="G60" s="22">
        <f>G61</f>
        <v>0</v>
      </c>
      <c r="H60" s="17" t="e">
        <f>G60/F60*100</f>
        <v>#DIV/0!</v>
      </c>
    </row>
    <row r="61" spans="1:8" ht="12.75" hidden="1">
      <c r="A61" s="21" t="s">
        <v>62</v>
      </c>
      <c r="B61" s="9" t="s">
        <v>21</v>
      </c>
      <c r="C61" s="9" t="s">
        <v>85</v>
      </c>
      <c r="D61" s="9" t="s">
        <v>76</v>
      </c>
      <c r="E61" s="9" t="s">
        <v>30</v>
      </c>
      <c r="F61" s="20"/>
      <c r="G61" s="22"/>
      <c r="H61" s="17" t="e">
        <f>G61/F61*100</f>
        <v>#DIV/0!</v>
      </c>
    </row>
    <row r="62" spans="1:8" s="18" customFormat="1" ht="12.75">
      <c r="A62" s="28" t="s">
        <v>72</v>
      </c>
      <c r="B62" s="14" t="s">
        <v>21</v>
      </c>
      <c r="C62" s="14"/>
      <c r="D62" s="14"/>
      <c r="E62" s="14"/>
      <c r="F62" s="15">
        <f>F63</f>
        <v>30</v>
      </c>
      <c r="G62" s="15">
        <f>G63</f>
        <v>8.1</v>
      </c>
      <c r="H62" s="17">
        <f>G62/F62*100</f>
        <v>26.999999999999996</v>
      </c>
    </row>
    <row r="63" spans="1:8" ht="12.75">
      <c r="A63" s="21" t="s">
        <v>84</v>
      </c>
      <c r="B63" s="9" t="s">
        <v>21</v>
      </c>
      <c r="C63" s="9" t="s">
        <v>85</v>
      </c>
      <c r="D63" s="9"/>
      <c r="E63" s="9"/>
      <c r="F63" s="20">
        <f>F64</f>
        <v>30</v>
      </c>
      <c r="G63" s="20">
        <f>G64</f>
        <v>8.1</v>
      </c>
      <c r="H63" s="17">
        <f>G63/F63*100</f>
        <v>26.999999999999996</v>
      </c>
    </row>
    <row r="64" spans="1:8" ht="12.75">
      <c r="A64" s="21" t="s">
        <v>75</v>
      </c>
      <c r="B64" s="9" t="s">
        <v>21</v>
      </c>
      <c r="C64" s="9" t="s">
        <v>85</v>
      </c>
      <c r="D64" s="9" t="s">
        <v>87</v>
      </c>
      <c r="E64" s="9"/>
      <c r="F64" s="20">
        <f>F65</f>
        <v>30</v>
      </c>
      <c r="G64" s="20">
        <f>G65</f>
        <v>8.1</v>
      </c>
      <c r="H64" s="17">
        <f>G64/F64*100</f>
        <v>26.999999999999996</v>
      </c>
    </row>
    <row r="65" spans="1:8" ht="12.75">
      <c r="A65" s="21" t="s">
        <v>62</v>
      </c>
      <c r="B65" s="9" t="s">
        <v>88</v>
      </c>
      <c r="C65" s="9" t="s">
        <v>89</v>
      </c>
      <c r="D65" s="9" t="s">
        <v>87</v>
      </c>
      <c r="E65" s="9" t="s">
        <v>30</v>
      </c>
      <c r="F65" s="20">
        <v>30</v>
      </c>
      <c r="G65" s="20">
        <v>8.1</v>
      </c>
      <c r="H65" s="17">
        <f>G65/F65*100</f>
        <v>26.999999999999996</v>
      </c>
    </row>
    <row r="66" spans="1:8" s="18" customFormat="1" ht="12.75">
      <c r="A66" s="13" t="s">
        <v>90</v>
      </c>
      <c r="B66" s="14" t="s">
        <v>32</v>
      </c>
      <c r="C66" s="14"/>
      <c r="D66" s="14"/>
      <c r="E66" s="14"/>
      <c r="F66" s="15">
        <f>F67+F82</f>
        <v>13629.499999999998</v>
      </c>
      <c r="G66" s="15">
        <f>G67+G82</f>
        <v>4783.900000000001</v>
      </c>
      <c r="H66" s="17">
        <f>G66/F66*100</f>
        <v>35.099600132066485</v>
      </c>
    </row>
    <row r="67" spans="1:8" ht="12.75">
      <c r="A67" s="19" t="s">
        <v>91</v>
      </c>
      <c r="B67" s="9" t="s">
        <v>32</v>
      </c>
      <c r="C67" s="9" t="s">
        <v>74</v>
      </c>
      <c r="D67" s="9"/>
      <c r="E67" s="9"/>
      <c r="F67" s="20">
        <f>F68+F74+F71</f>
        <v>13575.899999999998</v>
      </c>
      <c r="G67" s="20">
        <f>G68+G74</f>
        <v>4744.3</v>
      </c>
      <c r="H67" s="17">
        <f>G67/F67*100</f>
        <v>34.94648605249008</v>
      </c>
    </row>
    <row r="68" spans="1:8" ht="12.75">
      <c r="A68" s="21" t="s">
        <v>92</v>
      </c>
      <c r="B68" s="9" t="s">
        <v>32</v>
      </c>
      <c r="C68" s="9" t="s">
        <v>74</v>
      </c>
      <c r="D68" s="9" t="s">
        <v>93</v>
      </c>
      <c r="E68" s="9"/>
      <c r="F68" s="20">
        <f>F69</f>
        <v>3210.8</v>
      </c>
      <c r="G68" s="20">
        <f>G69</f>
        <v>0</v>
      </c>
      <c r="H68" s="17">
        <f>G68/F68*100</f>
        <v>0</v>
      </c>
    </row>
    <row r="69" spans="1:8" ht="12.75">
      <c r="A69" s="21" t="s">
        <v>94</v>
      </c>
      <c r="B69" s="9" t="s">
        <v>32</v>
      </c>
      <c r="C69" s="9" t="s">
        <v>74</v>
      </c>
      <c r="D69" s="9" t="s">
        <v>95</v>
      </c>
      <c r="E69" s="9"/>
      <c r="F69" s="20">
        <f>F70</f>
        <v>3210.8</v>
      </c>
      <c r="G69" s="20">
        <f>G70</f>
        <v>0</v>
      </c>
      <c r="H69" s="17">
        <f>G69/F69*100</f>
        <v>0</v>
      </c>
    </row>
    <row r="70" spans="1:8" ht="12.75">
      <c r="A70" s="21" t="s">
        <v>62</v>
      </c>
      <c r="B70" s="9" t="s">
        <v>96</v>
      </c>
      <c r="C70" s="9" t="s">
        <v>74</v>
      </c>
      <c r="D70" s="9" t="s">
        <v>95</v>
      </c>
      <c r="E70" s="9" t="s">
        <v>30</v>
      </c>
      <c r="F70" s="20">
        <v>3210.8</v>
      </c>
      <c r="G70" s="20">
        <v>0</v>
      </c>
      <c r="H70" s="17">
        <f>G70/F70*100</f>
        <v>0</v>
      </c>
    </row>
    <row r="71" spans="1:8" ht="12.75">
      <c r="A71" s="29" t="s">
        <v>97</v>
      </c>
      <c r="B71" s="9" t="s">
        <v>32</v>
      </c>
      <c r="C71" s="9" t="s">
        <v>74</v>
      </c>
      <c r="D71" s="9" t="s">
        <v>98</v>
      </c>
      <c r="E71" s="9"/>
      <c r="F71" s="20">
        <f>F72</f>
        <v>1000</v>
      </c>
      <c r="G71" s="20"/>
      <c r="H71" s="17"/>
    </row>
    <row r="72" spans="1:8" ht="12.75">
      <c r="A72" s="21" t="s">
        <v>99</v>
      </c>
      <c r="B72" s="9" t="s">
        <v>32</v>
      </c>
      <c r="C72" s="9" t="s">
        <v>74</v>
      </c>
      <c r="D72" s="9" t="s">
        <v>100</v>
      </c>
      <c r="E72" s="9"/>
      <c r="F72" s="20">
        <f>F73</f>
        <v>1000</v>
      </c>
      <c r="G72" s="20"/>
      <c r="H72" s="17"/>
    </row>
    <row r="73" spans="1:8" ht="12.75">
      <c r="A73" s="21" t="s">
        <v>62</v>
      </c>
      <c r="B73" s="9" t="s">
        <v>32</v>
      </c>
      <c r="C73" s="9" t="s">
        <v>74</v>
      </c>
      <c r="D73" s="9" t="s">
        <v>100</v>
      </c>
      <c r="E73" s="9" t="s">
        <v>30</v>
      </c>
      <c r="F73" s="20">
        <v>1000</v>
      </c>
      <c r="G73" s="20"/>
      <c r="H73" s="17"/>
    </row>
    <row r="74" spans="1:8" ht="12.75">
      <c r="A74" s="21" t="s">
        <v>101</v>
      </c>
      <c r="B74" s="9" t="s">
        <v>32</v>
      </c>
      <c r="C74" s="9" t="s">
        <v>74</v>
      </c>
      <c r="D74" s="9" t="s">
        <v>102</v>
      </c>
      <c r="E74" s="9"/>
      <c r="F74" s="20">
        <f>F75+F77</f>
        <v>9365.099999999999</v>
      </c>
      <c r="G74" s="20">
        <f>G75+G77</f>
        <v>4744.3</v>
      </c>
      <c r="H74" s="17">
        <f>G74/F74*100</f>
        <v>50.659362953946044</v>
      </c>
    </row>
    <row r="75" spans="1:8" ht="12.75">
      <c r="A75" s="21" t="s">
        <v>103</v>
      </c>
      <c r="B75" s="9" t="s">
        <v>32</v>
      </c>
      <c r="C75" s="9" t="s">
        <v>74</v>
      </c>
      <c r="D75" s="9" t="s">
        <v>104</v>
      </c>
      <c r="E75" s="9"/>
      <c r="F75" s="20">
        <f>F76</f>
        <v>6980.4</v>
      </c>
      <c r="G75" s="20">
        <f>G76</f>
        <v>3352</v>
      </c>
      <c r="H75" s="17">
        <f>G75/F75*100</f>
        <v>48.02017076385307</v>
      </c>
    </row>
    <row r="76" spans="1:8" ht="12.75">
      <c r="A76" s="21" t="s">
        <v>62</v>
      </c>
      <c r="B76" s="9" t="s">
        <v>32</v>
      </c>
      <c r="C76" s="9" t="s">
        <v>74</v>
      </c>
      <c r="D76" s="9" t="s">
        <v>104</v>
      </c>
      <c r="E76" s="9" t="s">
        <v>30</v>
      </c>
      <c r="F76" s="20">
        <v>6980.4</v>
      </c>
      <c r="G76" s="20">
        <v>3352</v>
      </c>
      <c r="H76" s="17">
        <f>G76/F76*100</f>
        <v>48.02017076385307</v>
      </c>
    </row>
    <row r="77" spans="1:8" ht="12.75">
      <c r="A77" s="21" t="s">
        <v>105</v>
      </c>
      <c r="B77" s="9" t="s">
        <v>32</v>
      </c>
      <c r="C77" s="9" t="s">
        <v>74</v>
      </c>
      <c r="D77" s="9" t="s">
        <v>106</v>
      </c>
      <c r="E77" s="9"/>
      <c r="F77" s="20">
        <f>F81</f>
        <v>2384.7</v>
      </c>
      <c r="G77" s="20">
        <f>G81</f>
        <v>1392.3</v>
      </c>
      <c r="H77" s="17">
        <f>G77/F77*100</f>
        <v>58.384702478299154</v>
      </c>
    </row>
    <row r="78" spans="1:8" ht="16.5" customHeight="1" hidden="1">
      <c r="A78" s="19" t="s">
        <v>107</v>
      </c>
      <c r="B78" s="9" t="s">
        <v>32</v>
      </c>
      <c r="C78" s="9" t="s">
        <v>108</v>
      </c>
      <c r="D78" s="9" t="s">
        <v>106</v>
      </c>
      <c r="E78" s="9"/>
      <c r="F78" s="20">
        <f>F79</f>
        <v>0</v>
      </c>
      <c r="G78" s="20">
        <f>G79</f>
        <v>0</v>
      </c>
      <c r="H78" s="17" t="e">
        <f>G78/F78*100</f>
        <v>#DIV/0!</v>
      </c>
    </row>
    <row r="79" spans="1:8" ht="12.75" hidden="1">
      <c r="A79" s="21" t="s">
        <v>109</v>
      </c>
      <c r="B79" s="9" t="s">
        <v>32</v>
      </c>
      <c r="C79" s="9" t="s">
        <v>108</v>
      </c>
      <c r="D79" s="9" t="s">
        <v>106</v>
      </c>
      <c r="E79" s="9"/>
      <c r="F79" s="20">
        <f>F80</f>
        <v>0</v>
      </c>
      <c r="G79" s="20">
        <f>G80</f>
        <v>0</v>
      </c>
      <c r="H79" s="17" t="e">
        <f>G79/F79*100</f>
        <v>#DIV/0!</v>
      </c>
    </row>
    <row r="80" spans="1:8" ht="12.75" hidden="1">
      <c r="A80" s="21" t="s">
        <v>62</v>
      </c>
      <c r="B80" s="9" t="s">
        <v>32</v>
      </c>
      <c r="C80" s="9" t="s">
        <v>108</v>
      </c>
      <c r="D80" s="9" t="s">
        <v>106</v>
      </c>
      <c r="E80" s="9" t="s">
        <v>30</v>
      </c>
      <c r="F80" s="20"/>
      <c r="G80" s="20"/>
      <c r="H80" s="17" t="e">
        <f>G80/F80*100</f>
        <v>#DIV/0!</v>
      </c>
    </row>
    <row r="81" spans="1:8" ht="12.75">
      <c r="A81" s="21" t="s">
        <v>62</v>
      </c>
      <c r="B81" s="9" t="s">
        <v>32</v>
      </c>
      <c r="C81" s="9" t="s">
        <v>74</v>
      </c>
      <c r="D81" s="9" t="s">
        <v>106</v>
      </c>
      <c r="E81" s="9" t="s">
        <v>30</v>
      </c>
      <c r="F81" s="20">
        <v>2384.7</v>
      </c>
      <c r="G81" s="22">
        <v>1392.3</v>
      </c>
      <c r="H81" s="17">
        <f>G81/F81*100</f>
        <v>58.384702478299154</v>
      </c>
    </row>
    <row r="82" spans="1:8" ht="12.75">
      <c r="A82" s="21" t="s">
        <v>107</v>
      </c>
      <c r="B82" s="9" t="s">
        <v>32</v>
      </c>
      <c r="C82" s="9" t="s">
        <v>108</v>
      </c>
      <c r="D82" s="9"/>
      <c r="E82" s="9"/>
      <c r="F82" s="20">
        <f>F83</f>
        <v>53.6</v>
      </c>
      <c r="G82" s="20">
        <f>G83</f>
        <v>39.6</v>
      </c>
      <c r="H82" s="17">
        <f>G82/F82*100</f>
        <v>73.88059701492537</v>
      </c>
    </row>
    <row r="83" spans="1:8" ht="12.75">
      <c r="A83" s="21" t="s">
        <v>109</v>
      </c>
      <c r="B83" s="9" t="s">
        <v>32</v>
      </c>
      <c r="C83" s="9" t="s">
        <v>108</v>
      </c>
      <c r="D83" s="9" t="s">
        <v>110</v>
      </c>
      <c r="E83" s="9"/>
      <c r="F83" s="20">
        <f>F84</f>
        <v>53.6</v>
      </c>
      <c r="G83" s="20">
        <f>G84</f>
        <v>39.6</v>
      </c>
      <c r="H83" s="17">
        <f>G83/F83*100</f>
        <v>73.88059701492537</v>
      </c>
    </row>
    <row r="84" spans="1:8" ht="12.75">
      <c r="A84" s="21" t="s">
        <v>62</v>
      </c>
      <c r="B84" s="9" t="s">
        <v>32</v>
      </c>
      <c r="C84" s="9" t="s">
        <v>108</v>
      </c>
      <c r="D84" s="9" t="s">
        <v>110</v>
      </c>
      <c r="E84" s="9" t="s">
        <v>30</v>
      </c>
      <c r="F84" s="20">
        <v>53.6</v>
      </c>
      <c r="G84" s="20">
        <v>39.6</v>
      </c>
      <c r="H84" s="17">
        <f>G84/F84*100</f>
        <v>73.88059701492537</v>
      </c>
    </row>
    <row r="85" spans="1:8" s="18" customFormat="1" ht="12.75">
      <c r="A85" s="13" t="s">
        <v>111</v>
      </c>
      <c r="B85" s="14" t="s">
        <v>112</v>
      </c>
      <c r="C85" s="14"/>
      <c r="D85" s="14"/>
      <c r="E85" s="14"/>
      <c r="F85" s="15">
        <f>F92+F104+F86</f>
        <v>8865.579000000002</v>
      </c>
      <c r="G85" s="15">
        <f>G92+G104+G86</f>
        <v>3447.4999999999995</v>
      </c>
      <c r="H85" s="17">
        <f>G85/F85*100</f>
        <v>38.88634910365131</v>
      </c>
    </row>
    <row r="86" spans="1:8" s="30" customFormat="1" ht="12.75">
      <c r="A86" s="19" t="s">
        <v>113</v>
      </c>
      <c r="B86" s="9" t="s">
        <v>112</v>
      </c>
      <c r="C86" s="9" t="s">
        <v>18</v>
      </c>
      <c r="D86" s="9"/>
      <c r="E86" s="9"/>
      <c r="F86" s="20">
        <f>F87+F90</f>
        <v>237</v>
      </c>
      <c r="G86" s="20">
        <f>G87+G90</f>
        <v>79.1</v>
      </c>
      <c r="H86" s="17">
        <f>G86/F86*100</f>
        <v>33.37552742616033</v>
      </c>
    </row>
    <row r="87" spans="1:8" s="30" customFormat="1" ht="12.75">
      <c r="A87" s="27" t="s">
        <v>66</v>
      </c>
      <c r="B87" s="9" t="s">
        <v>112</v>
      </c>
      <c r="C87" s="9" t="s">
        <v>18</v>
      </c>
      <c r="D87" s="9" t="s">
        <v>37</v>
      </c>
      <c r="E87" s="9"/>
      <c r="F87" s="20">
        <f>F88</f>
        <v>50</v>
      </c>
      <c r="G87" s="20">
        <f>G88</f>
        <v>0</v>
      </c>
      <c r="H87" s="17">
        <f>G87/F87*100</f>
        <v>0</v>
      </c>
    </row>
    <row r="88" spans="1:8" s="30" customFormat="1" ht="19.5" customHeight="1">
      <c r="A88" s="19" t="s">
        <v>114</v>
      </c>
      <c r="B88" s="9" t="s">
        <v>112</v>
      </c>
      <c r="C88" s="9" t="s">
        <v>18</v>
      </c>
      <c r="D88" s="9" t="s">
        <v>115</v>
      </c>
      <c r="E88" s="9"/>
      <c r="F88" s="20">
        <f>SUM(F89)</f>
        <v>50</v>
      </c>
      <c r="G88" s="20">
        <f>SUM(G89)</f>
        <v>0</v>
      </c>
      <c r="H88" s="17">
        <f>G88/F88*100</f>
        <v>0</v>
      </c>
    </row>
    <row r="89" spans="1:8" s="30" customFormat="1" ht="12.75">
      <c r="A89" s="21" t="s">
        <v>62</v>
      </c>
      <c r="B89" s="9" t="s">
        <v>112</v>
      </c>
      <c r="C89" s="9" t="s">
        <v>18</v>
      </c>
      <c r="D89" s="9" t="s">
        <v>116</v>
      </c>
      <c r="E89" s="9" t="s">
        <v>30</v>
      </c>
      <c r="F89" s="20">
        <v>50</v>
      </c>
      <c r="G89" s="20">
        <v>0</v>
      </c>
      <c r="H89" s="17">
        <f>G89/F89*100</f>
        <v>0</v>
      </c>
    </row>
    <row r="90" spans="1:8" s="30" customFormat="1" ht="12.75">
      <c r="A90" s="19" t="s">
        <v>117</v>
      </c>
      <c r="B90" s="9" t="s">
        <v>112</v>
      </c>
      <c r="C90" s="9" t="s">
        <v>18</v>
      </c>
      <c r="D90" s="9" t="s">
        <v>118</v>
      </c>
      <c r="E90" s="9"/>
      <c r="F90" s="20">
        <f>F91</f>
        <v>187</v>
      </c>
      <c r="G90" s="20">
        <f>G91</f>
        <v>79.1</v>
      </c>
      <c r="H90" s="17">
        <f>G90/F90*100</f>
        <v>42.29946524064171</v>
      </c>
    </row>
    <row r="91" spans="1:8" s="30" customFormat="1" ht="12.75">
      <c r="A91" s="19" t="s">
        <v>119</v>
      </c>
      <c r="B91" s="9" t="s">
        <v>112</v>
      </c>
      <c r="C91" s="9" t="s">
        <v>18</v>
      </c>
      <c r="D91" s="9" t="s">
        <v>118</v>
      </c>
      <c r="E91" s="9" t="s">
        <v>120</v>
      </c>
      <c r="F91" s="20">
        <v>187</v>
      </c>
      <c r="G91" s="20">
        <v>79.1</v>
      </c>
      <c r="H91" s="17">
        <f>G91/F91*100</f>
        <v>42.29946524064171</v>
      </c>
    </row>
    <row r="92" spans="1:8" ht="12.75">
      <c r="A92" s="19" t="s">
        <v>121</v>
      </c>
      <c r="B92" s="9" t="s">
        <v>112</v>
      </c>
      <c r="C92" s="9" t="s">
        <v>21</v>
      </c>
      <c r="D92" s="9"/>
      <c r="E92" s="9"/>
      <c r="F92" s="31">
        <f>F93</f>
        <v>6409.200000000001</v>
      </c>
      <c r="G92" s="20">
        <f>G93</f>
        <v>2934.2</v>
      </c>
      <c r="H92" s="17">
        <f>G92/F92*100</f>
        <v>45.78106471946576</v>
      </c>
    </row>
    <row r="93" spans="1:8" ht="66" customHeight="1">
      <c r="A93" s="19" t="s">
        <v>122</v>
      </c>
      <c r="B93" s="9" t="s">
        <v>112</v>
      </c>
      <c r="C93" s="9" t="s">
        <v>21</v>
      </c>
      <c r="D93" s="9" t="s">
        <v>123</v>
      </c>
      <c r="E93" s="9"/>
      <c r="F93" s="20">
        <f>F94+F96+F98+F100+F102</f>
        <v>6409.200000000001</v>
      </c>
      <c r="G93" s="20">
        <f>G94+G96+G98+G100+G102</f>
        <v>2934.2</v>
      </c>
      <c r="H93" s="17">
        <f>G93/F93*100</f>
        <v>45.78106471946576</v>
      </c>
    </row>
    <row r="94" spans="1:8" ht="12.75">
      <c r="A94" s="21" t="s">
        <v>124</v>
      </c>
      <c r="B94" s="9" t="s">
        <v>112</v>
      </c>
      <c r="C94" s="9" t="s">
        <v>21</v>
      </c>
      <c r="D94" s="9" t="s">
        <v>125</v>
      </c>
      <c r="E94" s="9"/>
      <c r="F94" s="20">
        <f>F95</f>
        <v>1890.8</v>
      </c>
      <c r="G94" s="20">
        <f>G95</f>
        <v>986</v>
      </c>
      <c r="H94" s="17">
        <f>G94/F94*100</f>
        <v>52.14723926380368</v>
      </c>
    </row>
    <row r="95" spans="1:8" ht="12.75">
      <c r="A95" s="21" t="s">
        <v>62</v>
      </c>
      <c r="B95" s="9" t="s">
        <v>112</v>
      </c>
      <c r="C95" s="9" t="s">
        <v>21</v>
      </c>
      <c r="D95" s="9" t="s">
        <v>125</v>
      </c>
      <c r="E95" s="9" t="s">
        <v>30</v>
      </c>
      <c r="F95" s="20">
        <v>1890.8</v>
      </c>
      <c r="G95" s="20">
        <v>986</v>
      </c>
      <c r="H95" s="17">
        <f>G95/F95*100</f>
        <v>52.14723926380368</v>
      </c>
    </row>
    <row r="96" spans="1:8" ht="12.75" hidden="1">
      <c r="A96" s="21" t="s">
        <v>126</v>
      </c>
      <c r="B96" s="9" t="s">
        <v>112</v>
      </c>
      <c r="C96" s="9" t="s">
        <v>21</v>
      </c>
      <c r="D96" s="9" t="s">
        <v>127</v>
      </c>
      <c r="E96" s="9"/>
      <c r="F96" s="20">
        <f>F97</f>
        <v>0</v>
      </c>
      <c r="G96" s="20">
        <f>G97</f>
        <v>0</v>
      </c>
      <c r="H96" s="17" t="e">
        <f>G96/F96*100</f>
        <v>#DIV/0!</v>
      </c>
    </row>
    <row r="97" spans="1:8" ht="12.75" hidden="1">
      <c r="A97" s="21" t="s">
        <v>62</v>
      </c>
      <c r="B97" s="9" t="s">
        <v>112</v>
      </c>
      <c r="C97" s="9" t="s">
        <v>21</v>
      </c>
      <c r="D97" s="9" t="s">
        <v>127</v>
      </c>
      <c r="E97" s="9" t="s">
        <v>30</v>
      </c>
      <c r="F97" s="20"/>
      <c r="G97" s="20"/>
      <c r="H97" s="17" t="e">
        <f>G97/F97*100</f>
        <v>#DIV/0!</v>
      </c>
    </row>
    <row r="98" spans="1:8" ht="12.75">
      <c r="A98" s="21" t="s">
        <v>128</v>
      </c>
      <c r="B98" s="9" t="s">
        <v>112</v>
      </c>
      <c r="C98" s="9" t="s">
        <v>21</v>
      </c>
      <c r="D98" s="9" t="s">
        <v>129</v>
      </c>
      <c r="E98" s="9"/>
      <c r="F98" s="20">
        <f>F99</f>
        <v>260</v>
      </c>
      <c r="G98" s="20">
        <f>G99</f>
        <v>220.7</v>
      </c>
      <c r="H98" s="17">
        <f>G98/F98*100</f>
        <v>84.88461538461539</v>
      </c>
    </row>
    <row r="99" spans="1:8" ht="12.75">
      <c r="A99" s="21" t="s">
        <v>62</v>
      </c>
      <c r="B99" s="9" t="s">
        <v>112</v>
      </c>
      <c r="C99" s="9" t="s">
        <v>21</v>
      </c>
      <c r="D99" s="9" t="s">
        <v>129</v>
      </c>
      <c r="E99" s="9" t="s">
        <v>30</v>
      </c>
      <c r="F99" s="20">
        <v>260</v>
      </c>
      <c r="G99" s="20">
        <v>220.7</v>
      </c>
      <c r="H99" s="17">
        <f>G99/F99*100</f>
        <v>84.88461538461539</v>
      </c>
    </row>
    <row r="100" spans="1:8" ht="12.75">
      <c r="A100" s="21" t="s">
        <v>130</v>
      </c>
      <c r="B100" s="9" t="s">
        <v>112</v>
      </c>
      <c r="C100" s="9" t="s">
        <v>21</v>
      </c>
      <c r="D100" s="9" t="s">
        <v>131</v>
      </c>
      <c r="E100" s="9"/>
      <c r="F100" s="20">
        <f>F101</f>
        <v>332.8</v>
      </c>
      <c r="G100" s="20">
        <f>G101</f>
        <v>262.9</v>
      </c>
      <c r="H100" s="17">
        <f>G100/F100*100</f>
        <v>78.99639423076921</v>
      </c>
    </row>
    <row r="101" spans="1:8" ht="12.75">
      <c r="A101" s="21" t="s">
        <v>62</v>
      </c>
      <c r="B101" s="9" t="s">
        <v>112</v>
      </c>
      <c r="C101" s="9" t="s">
        <v>88</v>
      </c>
      <c r="D101" s="9" t="s">
        <v>131</v>
      </c>
      <c r="E101" s="9" t="s">
        <v>30</v>
      </c>
      <c r="F101" s="20">
        <v>332.8</v>
      </c>
      <c r="G101" s="20">
        <v>262.9</v>
      </c>
      <c r="H101" s="17">
        <f>G101/F101*100</f>
        <v>78.99639423076921</v>
      </c>
    </row>
    <row r="102" spans="1:8" ht="12.75">
      <c r="A102" s="21" t="s">
        <v>132</v>
      </c>
      <c r="B102" s="9" t="s">
        <v>112</v>
      </c>
      <c r="C102" s="9" t="s">
        <v>21</v>
      </c>
      <c r="D102" s="9" t="s">
        <v>133</v>
      </c>
      <c r="E102" s="9"/>
      <c r="F102" s="20">
        <f>F103</f>
        <v>3925.6</v>
      </c>
      <c r="G102" s="20">
        <f>G103</f>
        <v>1464.6</v>
      </c>
      <c r="H102" s="17">
        <f>G102/F102*100</f>
        <v>37.308946403097615</v>
      </c>
    </row>
    <row r="103" spans="1:8" ht="12.75">
      <c r="A103" s="21" t="s">
        <v>62</v>
      </c>
      <c r="B103" s="9" t="s">
        <v>112</v>
      </c>
      <c r="C103" s="9" t="s">
        <v>21</v>
      </c>
      <c r="D103" s="9" t="s">
        <v>133</v>
      </c>
      <c r="E103" s="9" t="s">
        <v>30</v>
      </c>
      <c r="F103" s="20">
        <v>3925.6</v>
      </c>
      <c r="G103" s="20">
        <v>1464.6</v>
      </c>
      <c r="H103" s="17">
        <f>G103/F103*100</f>
        <v>37.308946403097615</v>
      </c>
    </row>
    <row r="104" spans="1:8" ht="12.75">
      <c r="A104" s="19" t="s">
        <v>134</v>
      </c>
      <c r="B104" s="9" t="s">
        <v>112</v>
      </c>
      <c r="C104" s="9" t="s">
        <v>112</v>
      </c>
      <c r="D104" s="9"/>
      <c r="E104" s="9"/>
      <c r="F104" s="20">
        <f>F105+F107+F109</f>
        <v>2219.379</v>
      </c>
      <c r="G104" s="20">
        <f>G105+G107+G109</f>
        <v>434.2</v>
      </c>
      <c r="H104" s="17">
        <f>G104/F104*100</f>
        <v>19.564031199718478</v>
      </c>
    </row>
    <row r="105" spans="1:8" ht="12.75">
      <c r="A105" s="32" t="s">
        <v>135</v>
      </c>
      <c r="B105" s="33" t="s">
        <v>112</v>
      </c>
      <c r="C105" s="33" t="s">
        <v>112</v>
      </c>
      <c r="D105" s="33" t="s">
        <v>136</v>
      </c>
      <c r="E105" s="33"/>
      <c r="F105" s="34">
        <f>F106</f>
        <v>1265.179</v>
      </c>
      <c r="G105" s="20">
        <f>G106</f>
        <v>0</v>
      </c>
      <c r="H105" s="17">
        <f>G105/F105*100</f>
        <v>0</v>
      </c>
    </row>
    <row r="106" spans="1:8" ht="12.75">
      <c r="A106" s="32" t="s">
        <v>62</v>
      </c>
      <c r="B106" s="33" t="s">
        <v>112</v>
      </c>
      <c r="C106" s="33" t="s">
        <v>112</v>
      </c>
      <c r="D106" s="33" t="s">
        <v>136</v>
      </c>
      <c r="E106" s="33" t="s">
        <v>30</v>
      </c>
      <c r="F106" s="34">
        <v>1265.179</v>
      </c>
      <c r="G106" s="20">
        <v>0</v>
      </c>
      <c r="H106" s="17">
        <f>G106/F106*100</f>
        <v>0</v>
      </c>
    </row>
    <row r="107" spans="1:8" ht="12.75">
      <c r="A107" s="32" t="s">
        <v>137</v>
      </c>
      <c r="B107" s="33" t="s">
        <v>112</v>
      </c>
      <c r="C107" s="33" t="s">
        <v>112</v>
      </c>
      <c r="D107" s="33" t="s">
        <v>138</v>
      </c>
      <c r="E107" s="33"/>
      <c r="F107" s="34">
        <f>F108</f>
        <v>468.3</v>
      </c>
      <c r="G107" s="20">
        <f>G108</f>
        <v>0</v>
      </c>
      <c r="H107" s="17">
        <f>G107/F107*100</f>
        <v>0</v>
      </c>
    </row>
    <row r="108" spans="1:8" ht="12.75">
      <c r="A108" s="32" t="s">
        <v>62</v>
      </c>
      <c r="B108" s="33" t="s">
        <v>112</v>
      </c>
      <c r="C108" s="33" t="s">
        <v>112</v>
      </c>
      <c r="D108" s="33" t="s">
        <v>138</v>
      </c>
      <c r="E108" s="33" t="s">
        <v>30</v>
      </c>
      <c r="F108" s="34">
        <v>468.3</v>
      </c>
      <c r="G108" s="20">
        <v>0</v>
      </c>
      <c r="H108" s="17">
        <f>G108/F108*100</f>
        <v>0</v>
      </c>
    </row>
    <row r="109" spans="1:8" ht="12.75">
      <c r="A109" s="19" t="s">
        <v>139</v>
      </c>
      <c r="B109" s="9" t="s">
        <v>112</v>
      </c>
      <c r="C109" s="9" t="s">
        <v>112</v>
      </c>
      <c r="D109" s="9" t="s">
        <v>140</v>
      </c>
      <c r="E109" s="9"/>
      <c r="F109" s="20">
        <f>F110</f>
        <v>485.9</v>
      </c>
      <c r="G109" s="20">
        <f>G110</f>
        <v>434.2</v>
      </c>
      <c r="H109" s="17">
        <f>G109/F109*100</f>
        <v>89.35995060712081</v>
      </c>
    </row>
    <row r="110" spans="1:8" ht="12.75">
      <c r="A110" s="21" t="s">
        <v>62</v>
      </c>
      <c r="B110" s="9" t="s">
        <v>112</v>
      </c>
      <c r="C110" s="9" t="s">
        <v>112</v>
      </c>
      <c r="D110" s="9" t="s">
        <v>140</v>
      </c>
      <c r="E110" s="9" t="s">
        <v>30</v>
      </c>
      <c r="F110" s="20">
        <v>485.9</v>
      </c>
      <c r="G110" s="20">
        <v>434.2</v>
      </c>
      <c r="H110" s="17">
        <f>G110/F110*100</f>
        <v>89.35995060712081</v>
      </c>
    </row>
    <row r="111" spans="1:8" s="18" customFormat="1" ht="12.75">
      <c r="A111" s="13" t="s">
        <v>141</v>
      </c>
      <c r="B111" s="14" t="s">
        <v>142</v>
      </c>
      <c r="C111" s="14"/>
      <c r="D111" s="14"/>
      <c r="E111" s="14"/>
      <c r="F111" s="15">
        <f>F112</f>
        <v>5198.7</v>
      </c>
      <c r="G111" s="15">
        <f>G112</f>
        <v>866.4</v>
      </c>
      <c r="H111" s="17">
        <f>G111/F111*100</f>
        <v>16.665704887760402</v>
      </c>
    </row>
    <row r="112" spans="1:8" ht="12.75">
      <c r="A112" s="19" t="s">
        <v>143</v>
      </c>
      <c r="B112" s="9" t="s">
        <v>142</v>
      </c>
      <c r="C112" s="9" t="s">
        <v>18</v>
      </c>
      <c r="D112" s="9"/>
      <c r="E112" s="9"/>
      <c r="F112" s="20">
        <f>F113</f>
        <v>5198.7</v>
      </c>
      <c r="G112" s="20">
        <f>G113</f>
        <v>866.4</v>
      </c>
      <c r="H112" s="17">
        <f>G112/F112*100</f>
        <v>16.665704887760402</v>
      </c>
    </row>
    <row r="113" spans="1:8" ht="12.75">
      <c r="A113" s="21" t="s">
        <v>22</v>
      </c>
      <c r="B113" s="9" t="s">
        <v>142</v>
      </c>
      <c r="C113" s="9" t="s">
        <v>18</v>
      </c>
      <c r="D113" s="9" t="s">
        <v>23</v>
      </c>
      <c r="E113" s="9"/>
      <c r="F113" s="22">
        <f>F115</f>
        <v>5198.7</v>
      </c>
      <c r="G113" s="20">
        <f>G115</f>
        <v>866.4</v>
      </c>
      <c r="H113" s="17">
        <f>G113/F113*100</f>
        <v>16.665704887760402</v>
      </c>
    </row>
    <row r="114" spans="1:8" ht="12.75" hidden="1">
      <c r="A114" s="21" t="s">
        <v>24</v>
      </c>
      <c r="B114" s="9" t="s">
        <v>142</v>
      </c>
      <c r="C114" s="9" t="s">
        <v>18</v>
      </c>
      <c r="D114" s="9" t="s">
        <v>144</v>
      </c>
      <c r="E114" s="9" t="s">
        <v>48</v>
      </c>
      <c r="F114" s="22"/>
      <c r="G114" s="20"/>
      <c r="H114" s="17" t="e">
        <f>G114/F114*100</f>
        <v>#DIV/0!</v>
      </c>
    </row>
    <row r="115" spans="1:8" ht="12.75">
      <c r="A115" s="21" t="s">
        <v>24</v>
      </c>
      <c r="B115" s="9" t="s">
        <v>142</v>
      </c>
      <c r="C115" s="9" t="s">
        <v>18</v>
      </c>
      <c r="D115" s="9" t="s">
        <v>145</v>
      </c>
      <c r="E115" s="9" t="s">
        <v>25</v>
      </c>
      <c r="F115" s="22">
        <v>5198.7</v>
      </c>
      <c r="G115" s="20">
        <v>866.4</v>
      </c>
      <c r="H115" s="17">
        <f>G115/F115*100</f>
        <v>16.665704887760402</v>
      </c>
    </row>
    <row r="116" spans="1:8" ht="12.75" hidden="1">
      <c r="A116" s="21" t="s">
        <v>146</v>
      </c>
      <c r="B116" s="9" t="s">
        <v>142</v>
      </c>
      <c r="C116" s="9" t="s">
        <v>18</v>
      </c>
      <c r="D116" s="9" t="s">
        <v>147</v>
      </c>
      <c r="E116" s="9" t="s">
        <v>148</v>
      </c>
      <c r="F116" s="22"/>
      <c r="G116" s="22"/>
      <c r="H116" s="17" t="e">
        <f>G116/F116*100</f>
        <v>#DIV/0!</v>
      </c>
    </row>
    <row r="117" spans="1:8" ht="12.75" hidden="1">
      <c r="A117" s="21" t="s">
        <v>149</v>
      </c>
      <c r="B117" s="9" t="s">
        <v>142</v>
      </c>
      <c r="C117" s="9" t="s">
        <v>18</v>
      </c>
      <c r="D117" s="9" t="s">
        <v>150</v>
      </c>
      <c r="E117" s="9" t="s">
        <v>54</v>
      </c>
      <c r="F117" s="20"/>
      <c r="G117" s="22"/>
      <c r="H117" s="17" t="e">
        <f>G117/F117*100</f>
        <v>#DIV/0!</v>
      </c>
    </row>
    <row r="118" spans="1:8" ht="12.75" hidden="1">
      <c r="A118" s="27" t="s">
        <v>151</v>
      </c>
      <c r="B118" s="9" t="s">
        <v>142</v>
      </c>
      <c r="C118" s="9" t="s">
        <v>18</v>
      </c>
      <c r="D118" s="9" t="s">
        <v>152</v>
      </c>
      <c r="E118" s="9"/>
      <c r="F118" s="20">
        <f>F119</f>
        <v>0</v>
      </c>
      <c r="G118" s="20">
        <f>G119</f>
        <v>0</v>
      </c>
      <c r="H118" s="17" t="e">
        <f>G118/F118*100</f>
        <v>#DIV/0!</v>
      </c>
    </row>
    <row r="119" spans="1:8" ht="156.75" customHeight="1" hidden="1">
      <c r="A119" s="27" t="s">
        <v>153</v>
      </c>
      <c r="B119" s="9" t="s">
        <v>142</v>
      </c>
      <c r="C119" s="9" t="s">
        <v>18</v>
      </c>
      <c r="D119" s="9" t="s">
        <v>154</v>
      </c>
      <c r="E119" s="9"/>
      <c r="F119" s="20">
        <f>SUM(F120:F121)</f>
        <v>0</v>
      </c>
      <c r="G119" s="20">
        <f>SUM(G120:G121)</f>
        <v>0</v>
      </c>
      <c r="H119" s="17" t="e">
        <f>G119/F119*100</f>
        <v>#DIV/0!</v>
      </c>
    </row>
    <row r="120" spans="1:8" ht="12.75" hidden="1">
      <c r="A120" s="19" t="s">
        <v>47</v>
      </c>
      <c r="B120" s="9" t="s">
        <v>142</v>
      </c>
      <c r="C120" s="9" t="s">
        <v>18</v>
      </c>
      <c r="D120" s="9" t="s">
        <v>155</v>
      </c>
      <c r="E120" s="9" t="s">
        <v>48</v>
      </c>
      <c r="F120" s="20"/>
      <c r="G120" s="22"/>
      <c r="H120" s="17" t="e">
        <f>G120/F120*100</f>
        <v>#DIV/0!</v>
      </c>
    </row>
    <row r="121" spans="1:8" ht="12.75" hidden="1">
      <c r="A121" s="19" t="s">
        <v>42</v>
      </c>
      <c r="B121" s="9" t="s">
        <v>142</v>
      </c>
      <c r="C121" s="9" t="s">
        <v>18</v>
      </c>
      <c r="D121" s="9" t="s">
        <v>156</v>
      </c>
      <c r="E121" s="9" t="s">
        <v>30</v>
      </c>
      <c r="F121" s="20"/>
      <c r="G121" s="22"/>
      <c r="H121" s="17" t="e">
        <f>G121/F121*100</f>
        <v>#DIV/0!</v>
      </c>
    </row>
    <row r="122" spans="1:8" ht="12.75" hidden="1">
      <c r="A122" s="21" t="s">
        <v>157</v>
      </c>
      <c r="B122" s="9" t="s">
        <v>142</v>
      </c>
      <c r="C122" s="9" t="s">
        <v>18</v>
      </c>
      <c r="D122" s="9" t="s">
        <v>158</v>
      </c>
      <c r="E122" s="9"/>
      <c r="F122" s="20">
        <f>F123</f>
        <v>0</v>
      </c>
      <c r="G122" s="22">
        <f>G123</f>
        <v>0</v>
      </c>
      <c r="H122" s="17" t="e">
        <f>G122/F122*100</f>
        <v>#DIV/0!</v>
      </c>
    </row>
    <row r="123" spans="1:8" ht="12.75" hidden="1">
      <c r="A123" s="21" t="s">
        <v>24</v>
      </c>
      <c r="B123" s="9" t="s">
        <v>142</v>
      </c>
      <c r="C123" s="9" t="s">
        <v>18</v>
      </c>
      <c r="D123" s="9" t="s">
        <v>159</v>
      </c>
      <c r="E123" s="9" t="s">
        <v>25</v>
      </c>
      <c r="F123" s="20"/>
      <c r="G123" s="22"/>
      <c r="H123" s="17" t="e">
        <f>G123/F123*100</f>
        <v>#DIV/0!</v>
      </c>
    </row>
    <row r="124" spans="1:8" ht="12.75">
      <c r="A124" s="28" t="s">
        <v>160</v>
      </c>
      <c r="B124" s="14" t="s">
        <v>85</v>
      </c>
      <c r="C124" s="14"/>
      <c r="D124" s="14"/>
      <c r="E124" s="14"/>
      <c r="F124" s="15">
        <f>F125</f>
        <v>86.4</v>
      </c>
      <c r="G124" s="15">
        <f>G125</f>
        <v>43.2</v>
      </c>
      <c r="H124" s="17">
        <f>G124/F124*100</f>
        <v>50</v>
      </c>
    </row>
    <row r="125" spans="1:8" ht="12.75">
      <c r="A125" s="21" t="s">
        <v>161</v>
      </c>
      <c r="B125" s="9" t="s">
        <v>85</v>
      </c>
      <c r="C125" s="9" t="s">
        <v>18</v>
      </c>
      <c r="D125" s="9"/>
      <c r="E125" s="9"/>
      <c r="F125" s="20">
        <f>F126</f>
        <v>86.4</v>
      </c>
      <c r="G125" s="20">
        <f>G126</f>
        <v>43.2</v>
      </c>
      <c r="H125" s="17">
        <f>G125/F125*100</f>
        <v>50</v>
      </c>
    </row>
    <row r="126" spans="1:8" ht="12.75">
      <c r="A126" s="21" t="s">
        <v>162</v>
      </c>
      <c r="B126" s="9" t="s">
        <v>85</v>
      </c>
      <c r="C126" s="9" t="s">
        <v>18</v>
      </c>
      <c r="D126" s="9" t="s">
        <v>163</v>
      </c>
      <c r="E126" s="9"/>
      <c r="F126" s="20">
        <f>F128</f>
        <v>86.4</v>
      </c>
      <c r="G126" s="20">
        <f>G128</f>
        <v>43.2</v>
      </c>
      <c r="H126" s="17">
        <f>G126/F126*100</f>
        <v>50</v>
      </c>
    </row>
    <row r="127" spans="1:8" ht="12.75" hidden="1">
      <c r="A127" s="21" t="s">
        <v>162</v>
      </c>
      <c r="B127" s="9" t="s">
        <v>85</v>
      </c>
      <c r="C127" s="9" t="s">
        <v>18</v>
      </c>
      <c r="D127" s="9" t="s">
        <v>164</v>
      </c>
      <c r="E127" s="9"/>
      <c r="F127" s="20"/>
      <c r="G127" s="20"/>
      <c r="H127" s="17" t="e">
        <f>G127/F127*100</f>
        <v>#DIV/0!</v>
      </c>
    </row>
    <row r="128" spans="1:8" ht="12.75">
      <c r="A128" s="21" t="s">
        <v>165</v>
      </c>
      <c r="B128" s="9" t="s">
        <v>85</v>
      </c>
      <c r="C128" s="9" t="s">
        <v>18</v>
      </c>
      <c r="D128" s="9" t="s">
        <v>163</v>
      </c>
      <c r="E128" s="9" t="s">
        <v>166</v>
      </c>
      <c r="F128" s="20">
        <v>86.4</v>
      </c>
      <c r="G128" s="22">
        <v>43.2</v>
      </c>
      <c r="H128" s="17">
        <f>G128/F128*100</f>
        <v>50</v>
      </c>
    </row>
    <row r="129" spans="1:8" s="18" customFormat="1" ht="12.75">
      <c r="A129" s="13" t="s">
        <v>167</v>
      </c>
      <c r="B129" s="14" t="s">
        <v>168</v>
      </c>
      <c r="C129" s="14"/>
      <c r="D129" s="14"/>
      <c r="E129" s="14"/>
      <c r="F129" s="15">
        <f>F130</f>
        <v>30</v>
      </c>
      <c r="G129" s="15">
        <f>G130</f>
        <v>22.1</v>
      </c>
      <c r="H129" s="17">
        <f>G129/F129*100</f>
        <v>73.66666666666667</v>
      </c>
    </row>
    <row r="130" spans="1:8" ht="12.75">
      <c r="A130" s="21" t="s">
        <v>169</v>
      </c>
      <c r="B130" s="9" t="s">
        <v>168</v>
      </c>
      <c r="C130" s="9" t="s">
        <v>112</v>
      </c>
      <c r="D130" s="9"/>
      <c r="E130" s="9"/>
      <c r="F130" s="20">
        <f>F131</f>
        <v>30</v>
      </c>
      <c r="G130" s="20">
        <f>G131</f>
        <v>22.1</v>
      </c>
      <c r="H130" s="17">
        <f>G130/F130*100</f>
        <v>73.66666666666667</v>
      </c>
    </row>
    <row r="131" spans="1:8" ht="12.75">
      <c r="A131" s="21" t="s">
        <v>170</v>
      </c>
      <c r="B131" s="9" t="s">
        <v>168</v>
      </c>
      <c r="C131" s="9" t="s">
        <v>112</v>
      </c>
      <c r="D131" s="9" t="s">
        <v>171</v>
      </c>
      <c r="E131" s="9"/>
      <c r="F131" s="20">
        <f>F132</f>
        <v>30</v>
      </c>
      <c r="G131" s="20">
        <f>G132</f>
        <v>22.1</v>
      </c>
      <c r="H131" s="17">
        <f>G131/F131*100</f>
        <v>73.66666666666667</v>
      </c>
    </row>
    <row r="132" spans="1:8" ht="12.75">
      <c r="A132" s="21" t="s">
        <v>62</v>
      </c>
      <c r="B132" s="9" t="s">
        <v>168</v>
      </c>
      <c r="C132" s="9" t="s">
        <v>112</v>
      </c>
      <c r="D132" s="9" t="s">
        <v>172</v>
      </c>
      <c r="E132" s="9" t="s">
        <v>30</v>
      </c>
      <c r="F132" s="20">
        <v>30</v>
      </c>
      <c r="G132" s="22">
        <v>22.1</v>
      </c>
      <c r="H132" s="17">
        <f>G132/F132*100</f>
        <v>73.66666666666667</v>
      </c>
    </row>
    <row r="133" spans="1:8" ht="12.75">
      <c r="A133" s="13" t="s">
        <v>173</v>
      </c>
      <c r="B133" s="14"/>
      <c r="C133" s="14"/>
      <c r="D133" s="14"/>
      <c r="E133" s="14"/>
      <c r="F133" s="15">
        <f>F12+F41+F62+F66+F85+F111+F124+F129</f>
        <v>32516.679000000004</v>
      </c>
      <c r="G133" s="15">
        <f>G12+G41+G62+G66+G85+G111+G124+G129</f>
        <v>10029.800000000001</v>
      </c>
      <c r="H133" s="17">
        <f>G133/F133*100</f>
        <v>30.845093375003025</v>
      </c>
    </row>
    <row r="134" s="35" customFormat="1" ht="12.75"/>
    <row r="135" spans="4:7" s="35" customFormat="1" ht="12.75">
      <c r="D135" s="36"/>
      <c r="E135" s="36"/>
      <c r="F135" s="37"/>
      <c r="G135" s="37"/>
    </row>
    <row r="136" spans="4:5" s="35" customFormat="1" ht="12.75">
      <c r="D136" s="38"/>
      <c r="E136" s="38"/>
    </row>
    <row r="137" spans="4:5" s="35" customFormat="1" ht="12.75">
      <c r="D137" s="38"/>
      <c r="E137" s="38"/>
    </row>
    <row r="138" spans="4:5" s="35" customFormat="1" ht="12.75">
      <c r="D138" s="38"/>
      <c r="E138" s="38"/>
    </row>
    <row r="139" spans="4:5" s="35" customFormat="1" ht="12.75">
      <c r="D139" s="38"/>
      <c r="E139" s="38"/>
    </row>
    <row r="140" spans="4:5" s="35" customFormat="1" ht="12.75">
      <c r="D140" s="38"/>
      <c r="E140" s="38"/>
    </row>
    <row r="141" spans="4:5" s="35" customFormat="1" ht="12.75">
      <c r="D141" s="38"/>
      <c r="E141" s="38"/>
    </row>
    <row r="142" spans="4:5" s="35" customFormat="1" ht="12.75">
      <c r="D142" s="38"/>
      <c r="E142" s="38"/>
    </row>
    <row r="143" spans="4:10" s="35" customFormat="1" ht="12.75">
      <c r="D143" s="38"/>
      <c r="E143" s="38"/>
      <c r="F143" s="37"/>
      <c r="G143" s="36"/>
      <c r="H143" s="36"/>
      <c r="I143" s="37"/>
      <c r="J143" s="37"/>
    </row>
    <row r="144" spans="4:9" s="35" customFormat="1" ht="12.75">
      <c r="D144" s="36"/>
      <c r="E144" s="36"/>
      <c r="G144" s="36"/>
      <c r="H144" s="36"/>
      <c r="I144" s="37"/>
    </row>
  </sheetData>
  <sheetProtection selectLockedCells="1" selectUnlockedCells="1"/>
  <mergeCells count="21">
    <mergeCell ref="D1:H1"/>
    <mergeCell ref="D2:H2"/>
    <mergeCell ref="D3:H3"/>
    <mergeCell ref="D4:H4"/>
    <mergeCell ref="D5:H5"/>
    <mergeCell ref="A7:H7"/>
    <mergeCell ref="A8:H8"/>
    <mergeCell ref="A9:H9"/>
    <mergeCell ref="A10:H10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G143:H143"/>
    <mergeCell ref="D144:E144"/>
    <mergeCell ref="G144:H144"/>
  </mergeCells>
  <printOptions/>
  <pageMargins left="0.7083333333333334" right="0.19652777777777777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view="pageBreakPreview" zoomScaleSheetLayoutView="100" workbookViewId="0" topLeftCell="A19">
      <selection activeCell="B48" sqref="B48"/>
    </sheetView>
  </sheetViews>
  <sheetFormatPr defaultColWidth="9.140625" defaultRowHeight="12.75"/>
  <cols>
    <col min="1" max="1" width="18.28125" style="39" customWidth="1"/>
    <col min="2" max="2" width="17.7109375" style="1" customWidth="1"/>
    <col min="3" max="16384" width="8.7109375" style="1" customWidth="1"/>
  </cols>
  <sheetData>
    <row r="1" spans="1:2" ht="12.75">
      <c r="A1" s="39" t="s">
        <v>174</v>
      </c>
      <c r="B1" s="1" t="e">
        <f>SUM(B2:B7)</f>
        <v>#N/A</v>
      </c>
    </row>
    <row r="2" spans="1:2" ht="12.75">
      <c r="A2" s="39" t="s">
        <v>175</v>
      </c>
      <c r="B2" s="1">
        <f>Лист1!F13</f>
        <v>10</v>
      </c>
    </row>
    <row r="3" spans="1:2" ht="12.75">
      <c r="A3" s="39" t="s">
        <v>176</v>
      </c>
      <c r="B3" s="1">
        <f>Лист1!F18</f>
        <v>4375.1</v>
      </c>
    </row>
    <row r="4" spans="1:2" ht="12.75">
      <c r="A4" s="39" t="s">
        <v>177</v>
      </c>
      <c r="B4" s="1" t="e">
        <f>#N/A</f>
        <v>#N/A</v>
      </c>
    </row>
    <row r="5" spans="1:2" ht="12.75">
      <c r="A5" s="39" t="s">
        <v>178</v>
      </c>
      <c r="B5" s="1" t="e">
        <f>#N/A</f>
        <v>#N/A</v>
      </c>
    </row>
    <row r="6" spans="1:2" ht="12.75">
      <c r="A6" s="39" t="s">
        <v>179</v>
      </c>
      <c r="B6" s="1" t="e">
        <f>#N/A</f>
        <v>#N/A</v>
      </c>
    </row>
    <row r="7" spans="1:2" ht="12.75">
      <c r="A7" s="39" t="s">
        <v>180</v>
      </c>
      <c r="B7" s="1" t="e">
        <f>#N/A</f>
        <v>#N/A</v>
      </c>
    </row>
    <row r="8" spans="1:2" ht="12.75">
      <c r="A8" s="39" t="s">
        <v>181</v>
      </c>
      <c r="B8" s="1">
        <f>SUM(B9)</f>
        <v>0</v>
      </c>
    </row>
    <row r="9" spans="1:2" ht="12.75">
      <c r="A9" s="39" t="s">
        <v>182</v>
      </c>
      <c r="B9" s="1" t="e">
        <f>#N/A</f>
        <v>#N/A</v>
      </c>
    </row>
    <row r="10" spans="1:2" ht="12.75">
      <c r="A10" s="39" t="s">
        <v>183</v>
      </c>
      <c r="B10" s="1" t="e">
        <f>SUM(B11:B13)</f>
        <v>#N/A</v>
      </c>
    </row>
    <row r="11" spans="1:2" ht="12.75">
      <c r="A11" s="39" t="s">
        <v>184</v>
      </c>
      <c r="B11" s="1" t="e">
        <f>#N/A</f>
        <v>#N/A</v>
      </c>
    </row>
    <row r="12" spans="1:2" ht="12.75">
      <c r="A12" s="39" t="s">
        <v>185</v>
      </c>
      <c r="B12" s="1" t="e">
        <f>#N/A</f>
        <v>#N/A</v>
      </c>
    </row>
    <row r="13" spans="1:2" ht="12.75">
      <c r="A13" s="39" t="s">
        <v>186</v>
      </c>
      <c r="B13" s="1">
        <f>Лист1!F49</f>
        <v>0</v>
      </c>
    </row>
    <row r="14" spans="1:2" ht="12.75">
      <c r="A14" s="39" t="s">
        <v>187</v>
      </c>
      <c r="B14" s="1" t="e">
        <f>SUM(B15:B19)</f>
        <v>#N/A</v>
      </c>
    </row>
    <row r="15" spans="1:2" ht="12.75">
      <c r="A15" s="39" t="s">
        <v>188</v>
      </c>
      <c r="B15" s="1" t="e">
        <f>#N/A</f>
        <v>#N/A</v>
      </c>
    </row>
    <row r="16" ht="12.75">
      <c r="A16" s="39" t="s">
        <v>189</v>
      </c>
    </row>
    <row r="17" spans="1:2" ht="12.75">
      <c r="A17" s="39" t="s">
        <v>190</v>
      </c>
      <c r="B17" s="1" t="e">
        <f>#N/A</f>
        <v>#N/A</v>
      </c>
    </row>
    <row r="18" spans="1:2" ht="12.75">
      <c r="A18" s="39" t="s">
        <v>191</v>
      </c>
      <c r="B18" s="1" t="e">
        <f>#N/A</f>
        <v>#N/A</v>
      </c>
    </row>
    <row r="19" spans="1:2" ht="12.75">
      <c r="A19" s="39" t="s">
        <v>192</v>
      </c>
      <c r="B19" s="1" t="e">
        <f>#N/A</f>
        <v>#N/A</v>
      </c>
    </row>
    <row r="20" spans="1:2" ht="12.75">
      <c r="A20" s="39" t="s">
        <v>193</v>
      </c>
      <c r="B20" s="1" t="e">
        <f>SUM(B21:B24)</f>
        <v>#N/A</v>
      </c>
    </row>
    <row r="21" ht="12.75">
      <c r="A21" s="39" t="s">
        <v>194</v>
      </c>
    </row>
    <row r="22" spans="1:2" ht="12.75">
      <c r="A22" s="39" t="s">
        <v>195</v>
      </c>
      <c r="B22" s="1" t="e">
        <f>#N/A</f>
        <v>#N/A</v>
      </c>
    </row>
    <row r="23" spans="1:2" ht="12.75">
      <c r="A23" s="39" t="s">
        <v>196</v>
      </c>
      <c r="B23" s="1" t="e">
        <f>#N/A</f>
        <v>#NAME?</v>
      </c>
    </row>
    <row r="24" spans="1:2" ht="12.75">
      <c r="A24" s="39" t="s">
        <v>197</v>
      </c>
      <c r="B24" s="1" t="e">
        <f>#N/A</f>
        <v>#N/A</v>
      </c>
    </row>
    <row r="25" spans="1:2" ht="12.75">
      <c r="A25" s="39" t="s">
        <v>198</v>
      </c>
      <c r="B25" s="1" t="e">
        <f>SUM(B26:B29)</f>
        <v>#N/A</v>
      </c>
    </row>
    <row r="26" spans="1:2" ht="12.75">
      <c r="A26" s="39" t="s">
        <v>199</v>
      </c>
      <c r="B26" s="1" t="e">
        <f>#N/A</f>
        <v>#N/A</v>
      </c>
    </row>
    <row r="27" spans="1:2" ht="12.75">
      <c r="A27" s="39" t="s">
        <v>200</v>
      </c>
      <c r="B27" s="1" t="e">
        <f>#N/A</f>
        <v>#N/A</v>
      </c>
    </row>
    <row r="28" spans="1:2" ht="12.75">
      <c r="A28" s="39" t="s">
        <v>201</v>
      </c>
      <c r="B28" s="1" t="e">
        <f>#N/A</f>
        <v>#N/A</v>
      </c>
    </row>
    <row r="29" spans="1:2" ht="12.75">
      <c r="A29" s="39" t="s">
        <v>202</v>
      </c>
      <c r="B29" s="1" t="e">
        <f>#N/A</f>
        <v>#N/A</v>
      </c>
    </row>
    <row r="30" spans="1:2" ht="12.75">
      <c r="A30" s="39" t="s">
        <v>203</v>
      </c>
      <c r="B30" s="1" t="e">
        <f>SUM(B31:B32)</f>
        <v>#NAME?</v>
      </c>
    </row>
    <row r="31" spans="1:2" ht="12.75">
      <c r="A31" s="39" t="s">
        <v>204</v>
      </c>
      <c r="B31" s="1" t="e">
        <f>#N/A</f>
        <v>#NAME?</v>
      </c>
    </row>
    <row r="32" spans="1:2" ht="12.75">
      <c r="A32" s="39" t="s">
        <v>205</v>
      </c>
      <c r="B32" s="1" t="e">
        <f>#N/A</f>
        <v>#N/A</v>
      </c>
    </row>
    <row r="33" spans="1:2" ht="12.75">
      <c r="A33" s="39" t="s">
        <v>206</v>
      </c>
      <c r="B33" s="1" t="e">
        <f>SUM(B34:B38)</f>
        <v>#N/A</v>
      </c>
    </row>
    <row r="34" spans="1:2" ht="12.75">
      <c r="A34" s="39" t="s">
        <v>207</v>
      </c>
      <c r="B34" s="1" t="e">
        <f>#N/A</f>
        <v>#N/A</v>
      </c>
    </row>
    <row r="35" ht="12.75">
      <c r="A35" s="39" t="s">
        <v>208</v>
      </c>
    </row>
    <row r="36" spans="1:2" ht="12.75">
      <c r="A36" s="39" t="s">
        <v>209</v>
      </c>
      <c r="B36" s="1" t="e">
        <f>#N/A</f>
        <v>#N/A</v>
      </c>
    </row>
    <row r="37" spans="1:2" ht="12.75">
      <c r="A37" s="39" t="s">
        <v>210</v>
      </c>
      <c r="B37" s="1" t="e">
        <f>#N/A</f>
        <v>#N/A</v>
      </c>
    </row>
    <row r="38" spans="1:2" ht="12.75">
      <c r="A38" s="39" t="s">
        <v>211</v>
      </c>
      <c r="B38" s="1" t="e">
        <f>#N/A</f>
        <v>#N/A</v>
      </c>
    </row>
    <row r="39" spans="1:2" ht="12.75">
      <c r="A39" s="39" t="s">
        <v>212</v>
      </c>
      <c r="B39" s="1" t="e">
        <f>SUM(B40:B41)</f>
        <v>#N/A</v>
      </c>
    </row>
    <row r="40" spans="1:2" ht="12.75">
      <c r="A40" s="39" t="s">
        <v>213</v>
      </c>
      <c r="B40" s="1" t="e">
        <f>#N/A</f>
        <v>#N/A</v>
      </c>
    </row>
    <row r="41" spans="1:2" ht="12.75">
      <c r="A41" s="39" t="s">
        <v>214</v>
      </c>
      <c r="B41" s="1" t="e">
        <f>#N/A</f>
        <v>#N/A</v>
      </c>
    </row>
    <row r="42" spans="1:2" ht="12.75">
      <c r="A42" s="39" t="s">
        <v>215</v>
      </c>
      <c r="B42" s="1">
        <f>SUM(B43)</f>
        <v>0</v>
      </c>
    </row>
    <row r="43" spans="1:2" ht="12.75">
      <c r="A43" s="39" t="s">
        <v>216</v>
      </c>
      <c r="B43" s="1" t="e">
        <f>#N/A</f>
        <v>#N/A</v>
      </c>
    </row>
    <row r="44" spans="1:2" ht="12.75">
      <c r="A44" s="39" t="s">
        <v>217</v>
      </c>
      <c r="B44" s="1" t="e">
        <f>SUM(B45:B46)</f>
        <v>#N/A</v>
      </c>
    </row>
    <row r="45" spans="1:2" ht="12.75">
      <c r="A45" s="39" t="s">
        <v>218</v>
      </c>
      <c r="B45" s="1" t="e">
        <f>#N/A</f>
        <v>#N/A</v>
      </c>
    </row>
    <row r="46" spans="1:2" ht="12.75">
      <c r="A46" s="39" t="s">
        <v>219</v>
      </c>
      <c r="B46" s="1" t="e">
        <f>#N/A</f>
        <v>#N/A</v>
      </c>
    </row>
    <row r="47" spans="1:2" ht="12.75">
      <c r="A47" s="40" t="s">
        <v>220</v>
      </c>
      <c r="B47" s="41" t="e">
        <f>SUM(B1,B8,B10,B14,B20,B25,B30,B33,B39,B42,B44)</f>
        <v>#N/A</v>
      </c>
    </row>
    <row r="48" ht="12.75">
      <c r="B48" s="18" t="e">
        <f>B47-Лист1!F133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2016-09-23T11:09:39Z</dcterms:modified>
  <cp:category/>
  <cp:version/>
  <cp:contentType/>
  <cp:contentStatus/>
</cp:coreProperties>
</file>